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TRIBUNALES  DOCUMENTOS 2015 AL 2023\DOCS TRIBUNAL 2024\INFORMES MENSUALES\FEBRERO\"/>
    </mc:Choice>
  </mc:AlternateContent>
  <xr:revisionPtr revIDLastSave="0" documentId="13_ncr:1_{3B0DB8C6-AFD8-4D1E-833C-51BA64993131}" xr6:coauthVersionLast="47" xr6:coauthVersionMax="47" xr10:uidLastSave="{00000000-0000-0000-0000-000000000000}"/>
  <bookViews>
    <workbookView xWindow="-120" yWindow="-120" windowWidth="29040" windowHeight="15720" tabRatio="929" activeTab="5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4">'JUZG COLEGIADO'!$B$1:$N$37</definedName>
    <definedName name="_xlnm.Print_Area" localSheetId="13">JUZGADOS!$A$2:$R$32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6" l="1"/>
  <c r="G13" i="10"/>
  <c r="G12" i="10"/>
  <c r="G21" i="10"/>
  <c r="G20" i="10"/>
  <c r="M16" i="34"/>
  <c r="L16" i="34"/>
  <c r="K12" i="34"/>
  <c r="K13" i="34"/>
  <c r="K14" i="34"/>
  <c r="K15" i="34"/>
  <c r="K16" i="34"/>
  <c r="J12" i="34"/>
  <c r="J13" i="34"/>
  <c r="J14" i="34"/>
  <c r="J15" i="34"/>
  <c r="J16" i="34"/>
  <c r="I16" i="34"/>
  <c r="H16" i="34"/>
  <c r="G16" i="34"/>
  <c r="F16" i="34"/>
  <c r="E16" i="34"/>
  <c r="D16" i="34"/>
  <c r="C24" i="8"/>
  <c r="D17" i="8"/>
  <c r="C26" i="9"/>
  <c r="C40" i="15"/>
  <c r="C63" i="18"/>
  <c r="C37" i="18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E37" i="13"/>
  <c r="D37" i="13"/>
  <c r="C37" i="13"/>
  <c r="D27" i="14"/>
  <c r="C34" i="14"/>
  <c r="C37" i="14" s="1"/>
  <c r="C27" i="14"/>
  <c r="D18" i="5"/>
  <c r="D16" i="3"/>
  <c r="D17" i="2"/>
  <c r="D16" i="1"/>
  <c r="C17" i="6" l="1"/>
  <c r="G23" i="10"/>
  <c r="F23" i="10"/>
  <c r="E23" i="10"/>
  <c r="G15" i="10"/>
  <c r="F15" i="10"/>
  <c r="E15" i="10"/>
  <c r="M14" i="34"/>
  <c r="M12" i="34"/>
  <c r="C17" i="8"/>
  <c r="C16" i="9"/>
  <c r="F37" i="13"/>
  <c r="G37" i="13" s="1"/>
  <c r="F27" i="14"/>
  <c r="E34" i="14"/>
  <c r="E27" i="14"/>
  <c r="D34" i="14"/>
  <c r="D37" i="14" s="1"/>
  <c r="F34" i="14"/>
  <c r="C18" i="5"/>
  <c r="C16" i="3"/>
  <c r="C17" i="2"/>
  <c r="C16" i="1"/>
  <c r="C20" i="26"/>
  <c r="E19" i="10" l="1"/>
  <c r="C31" i="15" l="1"/>
  <c r="D20" i="26" l="1"/>
  <c r="G30" i="14" l="1"/>
  <c r="G31" i="14"/>
  <c r="G32" i="14"/>
  <c r="G29" i="14"/>
  <c r="D23" i="10" l="1"/>
  <c r="C23" i="10"/>
  <c r="D15" i="10"/>
  <c r="C15" i="10"/>
  <c r="G36" i="14"/>
  <c r="F3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19" i="10"/>
  <c r="E37" i="14" l="1"/>
  <c r="G27" i="14"/>
  <c r="G34" i="14"/>
  <c r="G37" i="14" l="1"/>
</calcChain>
</file>

<file path=xl/sharedStrings.xml><?xml version="1.0" encoding="utf-8"?>
<sst xmlns="http://schemas.openxmlformats.org/spreadsheetml/2006/main" count="312" uniqueCount="204">
  <si>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</si>
  <si>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</si>
  <si>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</si>
  <si>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</si>
  <si>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</si>
  <si>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</si>
  <si>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</si>
  <si>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</si>
  <si>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</si>
  <si>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</si>
  <si>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</si>
  <si>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</si>
  <si>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</si>
  <si>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</si>
  <si>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</si>
  <si>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</si>
  <si>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</si>
  <si>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</si>
  <si>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</si>
  <si>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</si>
  <si>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</si>
  <si>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</si>
  <si>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</si>
  <si>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</si>
  <si>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</si>
  <si>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</si>
  <si>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</si>
  <si>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</si>
  <si>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</si>
  <si>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</si>
  <si>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</si>
  <si>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</si>
  <si>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</si>
  <si>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</si>
  <si>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</si>
  <si>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</si>
  <si>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</si>
  <si>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</si>
  <si>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</si>
  <si>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</si>
  <si>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</si>
  <si>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</si>
  <si>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</si>
  <si>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</si>
  <si>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</si>
  <si>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</si>
  <si>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</si>
  <si>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</si>
  <si>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</si>
  <si>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</si>
  <si>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</si>
  <si>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</si>
  <si>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</si>
  <si>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</si>
  <si>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</si>
  <si>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</si>
  <si>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</si>
  <si>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</si>
  <si>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</si>
  <si>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</si>
  <si>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</si>
  <si>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</si>
  <si>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</si>
  <si>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</si>
  <si>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</si>
  <si>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</si>
  <si>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</si>
  <si>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</si>
  <si>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</si>
  <si>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</si>
  <si>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</si>
  <si>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</si>
  <si>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</si>
  <si>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</si>
  <si>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</si>
  <si>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</si>
  <si>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</si>
  <si>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</si>
  <si>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</si>
  <si>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</si>
  <si>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</si>
  <si>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</si>
  <si>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</si>
  <si>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</si>
  <si>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</si>
  <si>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</si>
  <si>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</si>
  <si>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</si>
  <si>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</si>
  <si>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</si>
  <si>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</si>
  <si>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</si>
  <si>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</si>
  <si>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</si>
  <si>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</si>
  <si>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</si>
  <si>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</si>
  <si>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</si>
  <si>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</si>
  <si>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</si>
  <si>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</si>
  <si>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</si>
  <si>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</si>
  <si>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</si>
  <si>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</si>
  <si>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</si>
  <si>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</si>
  <si>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</si>
  <si>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</si>
  <si>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</si>
  <si>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</si>
  <si>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</si>
  <si>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</si>
  <si>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</si>
  <si>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</si>
  <si>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</si>
  <si>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</si>
  <si>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</si>
  <si>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</si>
  <si>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</si>
  <si>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</si>
  <si>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</si>
  <si>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</si>
  <si>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</si>
  <si>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</si>
  <si>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</si>
  <si>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</si>
  <si>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</si>
  <si>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</si>
  <si>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</si>
  <si>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</si>
  <si>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</si>
  <si>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</si>
  <si>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</si>
  <si>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</si>
  <si>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</si>
  <si>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</si>
  <si>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</si>
  <si>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</si>
  <si>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Hombre Mayor</t>
  </si>
  <si>
    <t>Mujer Mayor</t>
  </si>
  <si>
    <t>EXHORTO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</si>
  <si>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</si>
  <si>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</si>
  <si>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</si>
  <si>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</si>
  <si>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</si>
  <si>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</si>
  <si>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</si>
  <si>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CRUCEROS NO SEMAFORIZADOS</t>
  </si>
  <si>
    <t xml:space="preserve">ACCIDENTES EN PERIFERICO 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</si>
  <si>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</si>
  <si>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</si>
  <si>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</si>
  <si>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</si>
  <si>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</si>
  <si>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</si>
  <si>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 xml:space="preserve">SERVICIO DE GRÚAS </t>
  </si>
  <si>
    <t xml:space="preserve"> JUZGADO  COLEGIADO</t>
  </si>
  <si>
    <t>JUZGADOS DE PROCEDIMIENTOS</t>
  </si>
  <si>
    <t>FEBRERO</t>
  </si>
  <si>
    <t>OTROS</t>
  </si>
  <si>
    <t>FEB</t>
  </si>
  <si>
    <t>FEB/23</t>
  </si>
  <si>
    <t>GRUAS 2023</t>
  </si>
  <si>
    <t>FALTA DE MERITOS</t>
  </si>
  <si>
    <t>SIN EVIDENCIA</t>
  </si>
  <si>
    <t>ORDEN DE APRENSIÓN</t>
  </si>
  <si>
    <t>FEB/24</t>
  </si>
  <si>
    <t>DE FEBRERO  2024</t>
  </si>
  <si>
    <t>DE FEBRERO   2024</t>
  </si>
  <si>
    <t>GRUAS 2024</t>
  </si>
  <si>
    <t>SALIDAS DIFERENTES A LA MULTA   FEBRERO  2024</t>
  </si>
  <si>
    <t>F E B R E R O    2 0 2  4</t>
  </si>
  <si>
    <t>FEBRERO 2 0 2 4</t>
  </si>
  <si>
    <t>FEBRERO 2024</t>
  </si>
  <si>
    <t>ASUNTOS VIALES CONSIGNADOS  AL M.P.  FEBRERO  2024</t>
  </si>
  <si>
    <t>ESTADO  DE   EBRIEDAD  POR HORA FEBRERO   2024</t>
  </si>
  <si>
    <t>EDAD  DE LOS CONDUCTORES INVOLUCRADOS EN ESTADO  DE EBRIEDAD 2024</t>
  </si>
  <si>
    <t xml:space="preserve"> CAUSAS DETERMINANTES  DE ACCIDENTES VIALES FEBRERO  2024</t>
  </si>
  <si>
    <t>ACCIDENTES VIALES  FEBRERO 2024</t>
  </si>
  <si>
    <t>VEHÍCULOS ILEGALES</t>
  </si>
  <si>
    <t>RESPONSABLE</t>
  </si>
  <si>
    <t xml:space="preserve">PRINCIPALES CRUCEROS CON MAYOR INCIDENTCIA   DE ACCIDENTES </t>
  </si>
  <si>
    <t>BLVRD. RIO NAZAS Y CALZ. SALVADOR CREEL</t>
  </si>
  <si>
    <t>AV. CORREGIDORA Y AV. EL SIGLO DE TORREÓN</t>
  </si>
  <si>
    <t>BLVRD. INDEPENDENCIA Y CALZ. ABASTOS</t>
  </si>
  <si>
    <t>BLVRD. TORREÓN MATAMOROS Y C. TORREÓN 2000</t>
  </si>
  <si>
    <t>AV. PRESIDENTE CARRANZA Y AV. EL SIGLO DE TORREÓN</t>
  </si>
  <si>
    <t>CALZ. SALTILLO 400  Y C. PASEO DE  LOS CALVOS</t>
  </si>
  <si>
    <t>BLVRD. CONSTITUCIÓN Y C. PRAXEDIS GUERRERO</t>
  </si>
  <si>
    <t>NUDO MIXTECO</t>
  </si>
  <si>
    <t>BLVRD. EJERCITO MEXICANO Y AV. PROLONG. BRAVO OTE</t>
  </si>
  <si>
    <t>BLVRD. EJERCITO MEXICANO Y C. ANTONIO DUEÑEZ OROZCO</t>
  </si>
  <si>
    <t>BLVRD. EJERCITO MEXICANO Y BLVRD. TORREÓN MATAMOROS</t>
  </si>
  <si>
    <t>BLVRD. EJERCITO MEXICANO SOBRE EL TAJITO</t>
  </si>
  <si>
    <t>BLVRD. EJERCITO MEXICANO SOBRE EL PUENTE SANTA FE</t>
  </si>
  <si>
    <t>BLVRD. EJERCITO MEXICANO Y CARRET. SANTA FE</t>
  </si>
  <si>
    <t>BLVRD. EJERCITO MEXICANO Y BLVRD. INDEPENDENCIA FRACC. EL FRESNO</t>
  </si>
  <si>
    <t>BLVRD. EJERCITO MEXICANO Y BLVRD. RÍO NAZAS</t>
  </si>
  <si>
    <t>BLVRD. EJERCITO MEXICANO FTE A FISCALÍA</t>
  </si>
  <si>
    <t>BLVRD. EJERCITO MEXICANO Y DIFERENTES PUNTOS</t>
  </si>
  <si>
    <t xml:space="preserve"> DETENIDOS    FEBRERO   2024</t>
  </si>
  <si>
    <t>TRABAJO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</si>
</sst>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  <font>
      <b/>
      <sz val="12"/>
      <name val="Arial Unicode M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30" xfId="2" applyFont="1" applyBorder="1" applyAlignment="1">
      <alignment horizontal="center" vertical="center" wrapText="1"/>
    </xf>
    <xf numFmtId="3" fontId="7" fillId="0" borderId="30" xfId="2" applyNumberFormat="1" applyFont="1" applyBorder="1" applyAlignment="1">
      <alignment horizontal="center" vertical="center"/>
    </xf>
    <xf numFmtId="3" fontId="7" fillId="0" borderId="31" xfId="2" applyNumberFormat="1" applyFont="1" applyBorder="1" applyAlignment="1">
      <alignment horizontal="center" vertical="center"/>
    </xf>
    <xf numFmtId="0" fontId="5" fillId="0" borderId="38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 wrapText="1"/>
    </xf>
    <xf numFmtId="3" fontId="7" fillId="0" borderId="46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1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3" fontId="8" fillId="0" borderId="25" xfId="2" applyNumberFormat="1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/>
    </xf>
    <xf numFmtId="3" fontId="8" fillId="0" borderId="39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/>
    </xf>
    <xf numFmtId="3" fontId="8" fillId="0" borderId="50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20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25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2" applyFont="1"/>
    <xf numFmtId="0" fontId="10" fillId="0" borderId="0" xfId="0" applyFo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18" xfId="0" applyFont="1" applyBorder="1"/>
    <xf numFmtId="0" fontId="8" fillId="0" borderId="21" xfId="0" applyFont="1" applyBorder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8" xfId="2" applyFont="1" applyBorder="1"/>
    <xf numFmtId="0" fontId="8" fillId="0" borderId="21" xfId="2" applyFont="1" applyBorder="1"/>
    <xf numFmtId="0" fontId="8" fillId="0" borderId="24" xfId="2" applyFont="1" applyBorder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ill="1" applyBorder="1" applyAlignment="1">
      <alignment vertical="center"/>
    </xf>
    <xf numFmtId="0" fontId="5" fillId="4" borderId="35" xfId="2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/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21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0" fontId="35" fillId="0" borderId="8" xfId="2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48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0" fillId="0" borderId="60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5" fillId="0" borderId="36" xfId="2" applyBorder="1"/>
    <xf numFmtId="3" fontId="8" fillId="0" borderId="37" xfId="2" applyNumberFormat="1" applyFont="1" applyBorder="1" applyAlignment="1">
      <alignment horizontal="center" vertical="center"/>
    </xf>
    <xf numFmtId="0" fontId="5" fillId="0" borderId="32" xfId="2" applyBorder="1"/>
    <xf numFmtId="3" fontId="8" fillId="0" borderId="33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 wrapText="1"/>
    </xf>
    <xf numFmtId="3" fontId="8" fillId="0" borderId="35" xfId="2" applyNumberFormat="1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 wrapText="1"/>
    </xf>
    <xf numFmtId="3" fontId="8" fillId="0" borderId="63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49" fontId="39" fillId="0" borderId="19" xfId="0" applyNumberFormat="1" applyFont="1" applyBorder="1" applyAlignment="1">
      <alignment horizontal="center" vertical="center"/>
    </xf>
    <xf numFmtId="49" fontId="39" fillId="0" borderId="20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0" fontId="23" fillId="0" borderId="0" xfId="2" applyFont="1"/>
    <xf numFmtId="0" fontId="27" fillId="0" borderId="0" xfId="0" applyFont="1" applyAlignment="1">
      <alignment horizontal="center"/>
    </xf>
    <xf numFmtId="0" fontId="26" fillId="0" borderId="5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Border="1" applyAlignment="1">
      <alignment vertical="center" wrapText="1"/>
    </xf>
    <xf numFmtId="0" fontId="41" fillId="0" borderId="3" xfId="2" applyFont="1" applyBorder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1" fillId="0" borderId="1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2" fillId="0" borderId="3" xfId="2" applyFont="1" applyBorder="1" applyAlignment="1">
      <alignment horizontal="center" vertical="center" wrapText="1" readingOrder="1"/>
    </xf>
    <xf numFmtId="0" fontId="25" fillId="0" borderId="3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/>
    </xf>
    <xf numFmtId="0" fontId="41" fillId="0" borderId="54" xfId="2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1" fillId="0" borderId="16" xfId="2" applyFont="1" applyBorder="1" applyAlignment="1">
      <alignment horizontal="center" vertical="center"/>
    </xf>
    <xf numFmtId="0" fontId="41" fillId="0" borderId="64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41" fillId="0" borderId="21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1" fillId="0" borderId="11" xfId="2" applyFont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0" borderId="65" xfId="0" applyFont="1" applyBorder="1" applyAlignment="1">
      <alignment horizontal="center" vertical="center"/>
    </xf>
    <xf numFmtId="0" fontId="28" fillId="0" borderId="0" xfId="2" applyFont="1"/>
    <xf numFmtId="0" fontId="46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Border="1" applyAlignment="1">
      <alignment horizontal="center"/>
    </xf>
    <xf numFmtId="0" fontId="34" fillId="0" borderId="13" xfId="2" applyFont="1" applyBorder="1" applyAlignment="1">
      <alignment horizontal="center"/>
    </xf>
    <xf numFmtId="0" fontId="35" fillId="0" borderId="7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6" fillId="0" borderId="4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3" fontId="8" fillId="0" borderId="42" xfId="2" applyNumberFormat="1" applyFont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2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48" fillId="0" borderId="2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3" fillId="0" borderId="6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7" xfId="0" applyFont="1" applyBorder="1" applyAlignment="1">
      <alignment horizontal="center" wrapText="1"/>
    </xf>
    <xf numFmtId="0" fontId="38" fillId="0" borderId="23" xfId="0" applyFont="1" applyBorder="1" applyAlignment="1">
      <alignment horizontal="center"/>
    </xf>
    <xf numFmtId="0" fontId="38" fillId="0" borderId="6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65" xfId="0" applyFont="1" applyBorder="1"/>
    <xf numFmtId="0" fontId="27" fillId="0" borderId="56" xfId="0" applyFont="1" applyBorder="1"/>
    <xf numFmtId="0" fontId="51" fillId="0" borderId="6" xfId="0" applyFont="1" applyBorder="1" applyAlignment="1">
      <alignment horizontal="left"/>
    </xf>
    <xf numFmtId="0" fontId="51" fillId="0" borderId="2" xfId="0" applyFont="1" applyBorder="1" applyAlignment="1">
      <alignment horizontal="center"/>
    </xf>
    <xf numFmtId="0" fontId="51" fillId="0" borderId="10" xfId="0" applyFont="1" applyBorder="1" applyAlignment="1">
      <alignment horizontal="left"/>
    </xf>
    <xf numFmtId="0" fontId="51" fillId="0" borderId="11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38" fillId="0" borderId="67" xfId="0" applyFont="1" applyBorder="1" applyAlignment="1">
      <alignment horizontal="center"/>
    </xf>
    <xf numFmtId="0" fontId="38" fillId="0" borderId="67" xfId="0" applyFont="1" applyBorder="1" applyAlignment="1">
      <alignment horizontal="center" wrapText="1"/>
    </xf>
    <xf numFmtId="0" fontId="38" fillId="0" borderId="15" xfId="0" applyFont="1" applyBorder="1" applyAlignment="1">
      <alignment horizontal="center" wrapText="1"/>
    </xf>
    <xf numFmtId="0" fontId="26" fillId="2" borderId="0" xfId="0" applyFont="1" applyFill="1"/>
    <xf numFmtId="0" fontId="0" fillId="2" borderId="0" xfId="0" applyFill="1"/>
    <xf numFmtId="0" fontId="37" fillId="0" borderId="1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49" fillId="0" borderId="0" xfId="0" applyFont="1" applyAlignment="1">
      <alignment vertical="center" wrapText="1"/>
    </xf>
    <xf numFmtId="0" fontId="47" fillId="0" borderId="0" xfId="2" applyFont="1" applyAlignment="1">
      <alignment vertical="center" wrapText="1"/>
    </xf>
    <xf numFmtId="0" fontId="10" fillId="0" borderId="53" xfId="2" applyFont="1" applyBorder="1" applyAlignment="1">
      <alignment horizontal="center" vertical="center"/>
    </xf>
    <xf numFmtId="0" fontId="10" fillId="0" borderId="69" xfId="2" applyFont="1" applyBorder="1" applyAlignment="1">
      <alignment horizontal="center" vertical="center"/>
    </xf>
    <xf numFmtId="0" fontId="10" fillId="0" borderId="70" xfId="2" applyFont="1" applyBorder="1" applyAlignment="1">
      <alignment horizontal="center" vertical="center"/>
    </xf>
    <xf numFmtId="0" fontId="10" fillId="0" borderId="32" xfId="2" applyFont="1" applyBorder="1"/>
    <xf numFmtId="0" fontId="10" fillId="0" borderId="68" xfId="2" applyFont="1" applyBorder="1"/>
    <xf numFmtId="0" fontId="10" fillId="0" borderId="34" xfId="2" applyFont="1" applyBorder="1"/>
    <xf numFmtId="0" fontId="10" fillId="0" borderId="0" xfId="2" applyFont="1" applyBorder="1"/>
    <xf numFmtId="0" fontId="10" fillId="0" borderId="36" xfId="2" applyFont="1" applyBorder="1"/>
    <xf numFmtId="0" fontId="10" fillId="0" borderId="1" xfId="2" applyFont="1" applyBorder="1"/>
    <xf numFmtId="0" fontId="50" fillId="0" borderId="0" xfId="0" applyFont="1" applyAlignment="1">
      <alignment vertical="center"/>
    </xf>
    <xf numFmtId="0" fontId="52" fillId="0" borderId="66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0" fontId="2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44" fillId="0" borderId="0" xfId="2" applyFont="1" applyAlignment="1">
      <alignment horizontal="center" vertical="center" wrapText="1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center" vertical="center" wrapText="1"/>
    </xf>
    <xf numFmtId="0" fontId="47" fillId="0" borderId="0" xfId="2" applyFont="1" applyAlignment="1">
      <alignment horizontal="center" vertical="center" wrapText="1"/>
    </xf>
    <xf numFmtId="0" fontId="44" fillId="0" borderId="0" xfId="2" applyFont="1" applyAlignment="1">
      <alignment horizontal="left" vertical="center"/>
    </xf>
    <xf numFmtId="3" fontId="7" fillId="5" borderId="0" xfId="2" applyNumberFormat="1" applyFont="1" applyFill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10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49" fillId="0" borderId="0" xfId="0" applyFont="1" applyAlignment="1">
      <alignment horizontal="left" vertical="top" wrapText="1"/>
    </xf>
    <xf numFmtId="17" fontId="18" fillId="5" borderId="15" xfId="0" quotePrefix="1" applyNumberFormat="1" applyFont="1" applyFill="1" applyBorder="1" applyAlignment="1">
      <alignment horizontal="center"/>
    </xf>
    <xf numFmtId="17" fontId="18" fillId="5" borderId="17" xfId="0" quotePrefix="1" applyNumberFormat="1" applyFont="1" applyFill="1" applyBorder="1" applyAlignment="1">
      <alignment horizontal="center"/>
    </xf>
    <xf numFmtId="0" fontId="50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4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FEB/23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302</c:v>
                </c:pt>
                <c:pt idx="1">
                  <c:v>6</c:v>
                </c:pt>
                <c:pt idx="2">
                  <c:v>14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FEB/24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328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4465024"/>
        <c:axId val="215590592"/>
        <c:axId val="0"/>
      </c:bar3DChart>
      <c:catAx>
        <c:axId val="214465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5590592"/>
        <c:crosses val="autoZero"/>
        <c:auto val="1"/>
        <c:lblAlgn val="ctr"/>
        <c:lblOffset val="100"/>
        <c:noMultiLvlLbl val="0"/>
      </c:catAx>
      <c:valAx>
        <c:axId val="21559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144650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FEB/23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18</c:v>
                </c:pt>
                <c:pt idx="1">
                  <c:v>18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FEB/24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31</c:v>
                </c:pt>
                <c:pt idx="1">
                  <c:v>29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8384384"/>
        <c:axId val="217169920"/>
        <c:axId val="0"/>
      </c:bar3DChart>
      <c:catAx>
        <c:axId val="218384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7169920"/>
        <c:crosses val="autoZero"/>
        <c:auto val="1"/>
        <c:lblAlgn val="ctr"/>
        <c:lblOffset val="100"/>
        <c:noMultiLvlLbl val="0"/>
      </c:catAx>
      <c:valAx>
        <c:axId val="217169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83843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DETENIDOS!$C$12</c:f>
              <c:strCache>
                <c:ptCount val="1"/>
                <c:pt idx="0">
                  <c:v>FEB/23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DETENIDOS!$B$13:$B$15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848</c:v>
                </c:pt>
                <c:pt idx="1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DETENIDOS!$D$12</c:f>
              <c:strCache>
                <c:ptCount val="1"/>
                <c:pt idx="0">
                  <c:v>FEB/24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DETENIDOS!$B$13:$B$15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DETENIDOS!$D$13:$D$15</c:f>
              <c:numCache>
                <c:formatCode>General</c:formatCode>
                <c:ptCount val="3"/>
                <c:pt idx="0">
                  <c:v>740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7362944"/>
        <c:axId val="217173952"/>
        <c:axId val="0"/>
      </c:bar3DChart>
      <c:catAx>
        <c:axId val="217362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7173952"/>
        <c:crosses val="autoZero"/>
        <c:auto val="1"/>
        <c:lblAlgn val="ctr"/>
        <c:lblOffset val="100"/>
        <c:noMultiLvlLbl val="0"/>
      </c:catAx>
      <c:valAx>
        <c:axId val="217173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7362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MULTA'!$D$11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MULTA'!$E$11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MULTA'!$F$11</c:f>
              <c:strCache>
                <c:ptCount val="1"/>
                <c:pt idx="0">
                  <c:v>TRABAJO COMUNITARIO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MULTA'!$G$11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MULTA'!$H$11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MULTA'!$I$11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MULTA'!$J$11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3-41B6-A3E7-EFF1E93DA3FA}"/>
            </c:ext>
          </c:extLst>
        </c:ser>
        <c:ser>
          <c:idx val="7"/>
          <c:order val="7"/>
          <c:tx>
            <c:strRef>
              <c:f>'SALIDAS DIF.  MULTA'!$K$11</c:f>
              <c:strCache>
                <c:ptCount val="1"/>
                <c:pt idx="0">
                  <c:v>ORDEN DE APRENSIÓN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MULTA'!$K$16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3-41B6-A3E7-EFF1E93DA3FA}"/>
            </c:ext>
          </c:extLst>
        </c:ser>
        <c:ser>
          <c:idx val="8"/>
          <c:order val="8"/>
          <c:tx>
            <c:strRef>
              <c:f>'SALIDAS DIF.  MULTA'!$L$11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MULTA'!$L$16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23-41B6-A3E7-EFF1E93DA3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1503744"/>
        <c:axId val="239571456"/>
        <c:axId val="0"/>
      </c:bar3DChart>
      <c:catAx>
        <c:axId val="161503744"/>
        <c:scaling>
          <c:orientation val="minMax"/>
        </c:scaling>
        <c:delete val="1"/>
        <c:axPos val="b"/>
        <c:majorTickMark val="none"/>
        <c:minorTickMark val="none"/>
        <c:tickLblPos val="nextTo"/>
        <c:crossAx val="239571456"/>
        <c:crosses val="autoZero"/>
        <c:auto val="1"/>
        <c:lblAlgn val="ctr"/>
        <c:lblOffset val="100"/>
        <c:noMultiLvlLbl val="0"/>
      </c:catAx>
      <c:valAx>
        <c:axId val="239571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15037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FF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20231680"/>
        <c:axId val="218542592"/>
        <c:axId val="0"/>
      </c:bar3DChart>
      <c:catAx>
        <c:axId val="22023168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8542592"/>
        <c:crosses val="autoZero"/>
        <c:auto val="1"/>
        <c:lblAlgn val="ctr"/>
        <c:lblOffset val="100"/>
        <c:noMultiLvlLbl val="0"/>
      </c:catAx>
      <c:valAx>
        <c:axId val="218542592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0231680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9731456"/>
        <c:axId val="218545472"/>
        <c:axId val="0"/>
      </c:bar3DChart>
      <c:catAx>
        <c:axId val="219731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8545472"/>
        <c:crosses val="autoZero"/>
        <c:auto val="1"/>
        <c:lblAlgn val="ctr"/>
        <c:lblOffset val="100"/>
        <c:noMultiLvlLbl val="0"/>
      </c:catAx>
      <c:valAx>
        <c:axId val="218545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97314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FEB/23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43</c:v>
                </c:pt>
                <c:pt idx="4">
                  <c:v>67</c:v>
                </c:pt>
                <c:pt idx="5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FEB/24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31</c:v>
                </c:pt>
                <c:pt idx="3">
                  <c:v>43</c:v>
                </c:pt>
                <c:pt idx="4">
                  <c:v>85</c:v>
                </c:pt>
                <c:pt idx="5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5832576"/>
        <c:axId val="215594624"/>
        <c:axId val="0"/>
      </c:bar3DChart>
      <c:catAx>
        <c:axId val="215832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5594624"/>
        <c:crosses val="autoZero"/>
        <c:auto val="1"/>
        <c:lblAlgn val="ctr"/>
        <c:lblOffset val="100"/>
        <c:noMultiLvlLbl val="0"/>
      </c:catAx>
      <c:valAx>
        <c:axId val="215594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5832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FEB/23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9</c:v>
                </c:pt>
                <c:pt idx="1">
                  <c:v>28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FEB/24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12</c:v>
                </c:pt>
                <c:pt idx="1">
                  <c:v>19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5832064"/>
        <c:axId val="215803584"/>
        <c:axId val="0"/>
      </c:bar3DChart>
      <c:catAx>
        <c:axId val="21583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5803584"/>
        <c:crosses val="autoZero"/>
        <c:auto val="1"/>
        <c:lblAlgn val="ctr"/>
        <c:lblOffset val="100"/>
        <c:noMultiLvlLbl val="0"/>
      </c:catAx>
      <c:valAx>
        <c:axId val="215803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5832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FEB/23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FEB/24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6334336"/>
        <c:axId val="215807616"/>
        <c:axId val="0"/>
      </c:bar3DChart>
      <c:catAx>
        <c:axId val="21633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807616"/>
        <c:crosses val="autoZero"/>
        <c:auto val="1"/>
        <c:lblAlgn val="ctr"/>
        <c:lblOffset val="100"/>
        <c:noMultiLvlLbl val="0"/>
      </c:catAx>
      <c:valAx>
        <c:axId val="215807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63343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19</c:v>
                </c:pt>
                <c:pt idx="8">
                  <c:v>23</c:v>
                </c:pt>
                <c:pt idx="9">
                  <c:v>28</c:v>
                </c:pt>
                <c:pt idx="10">
                  <c:v>23</c:v>
                </c:pt>
                <c:pt idx="11">
                  <c:v>9</c:v>
                </c:pt>
                <c:pt idx="12">
                  <c:v>15</c:v>
                </c:pt>
                <c:pt idx="13">
                  <c:v>33</c:v>
                </c:pt>
                <c:pt idx="14">
                  <c:v>30</c:v>
                </c:pt>
                <c:pt idx="15">
                  <c:v>18</c:v>
                </c:pt>
                <c:pt idx="16">
                  <c:v>23</c:v>
                </c:pt>
                <c:pt idx="17">
                  <c:v>19</c:v>
                </c:pt>
                <c:pt idx="18">
                  <c:v>22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14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6667648"/>
        <c:axId val="216256448"/>
        <c:axId val="0"/>
      </c:bar3DChart>
      <c:catAx>
        <c:axId val="216667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256448"/>
        <c:crosses val="autoZero"/>
        <c:auto val="1"/>
        <c:lblAlgn val="ctr"/>
        <c:lblOffset val="100"/>
        <c:noMultiLvlLbl val="0"/>
      </c:catAx>
      <c:valAx>
        <c:axId val="2162564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6667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19</c:v>
                </c:pt>
                <c:pt idx="8">
                  <c:v>23</c:v>
                </c:pt>
                <c:pt idx="9">
                  <c:v>28</c:v>
                </c:pt>
                <c:pt idx="10">
                  <c:v>23</c:v>
                </c:pt>
                <c:pt idx="11">
                  <c:v>9</c:v>
                </c:pt>
                <c:pt idx="12">
                  <c:v>15</c:v>
                </c:pt>
                <c:pt idx="13">
                  <c:v>33</c:v>
                </c:pt>
                <c:pt idx="14">
                  <c:v>30</c:v>
                </c:pt>
                <c:pt idx="15">
                  <c:v>18</c:v>
                </c:pt>
                <c:pt idx="16">
                  <c:v>23</c:v>
                </c:pt>
                <c:pt idx="17">
                  <c:v>19</c:v>
                </c:pt>
                <c:pt idx="18">
                  <c:v>22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14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6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6553472"/>
        <c:axId val="217410368"/>
        <c:axId val="0"/>
      </c:bar3DChart>
      <c:catAx>
        <c:axId val="2165534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410368"/>
        <c:crosses val="autoZero"/>
        <c:auto val="1"/>
        <c:lblAlgn val="ctr"/>
        <c:lblOffset val="100"/>
        <c:noMultiLvlLbl val="0"/>
      </c:catAx>
      <c:valAx>
        <c:axId val="21741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655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6555008"/>
        <c:axId val="217411520"/>
        <c:axId val="0"/>
      </c:bar3DChart>
      <c:catAx>
        <c:axId val="2165550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411520"/>
        <c:crosses val="autoZero"/>
        <c:auto val="1"/>
        <c:lblAlgn val="ctr"/>
        <c:lblOffset val="100"/>
        <c:noMultiLvlLbl val="0"/>
      </c:catAx>
      <c:valAx>
        <c:axId val="217411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6555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58209841758172"/>
          <c:y val="6.3768115942028983E-2"/>
          <c:w val="0.84941790158241826"/>
          <c:h val="0.9362318840579709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437</c:v>
                </c:pt>
                <c:pt idx="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8312704"/>
        <c:axId val="217147072"/>
        <c:axId val="0"/>
      </c:bar3DChart>
      <c:catAx>
        <c:axId val="218312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147072"/>
        <c:crosses val="autoZero"/>
        <c:auto val="1"/>
        <c:lblAlgn val="ctr"/>
        <c:lblOffset val="100"/>
        <c:noMultiLvlLbl val="0"/>
      </c:catAx>
      <c:valAx>
        <c:axId val="21714707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8312704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3</xdr:row>
      <xdr:rowOff>495300</xdr:rowOff>
    </xdr:from>
    <xdr:to>
      <xdr:col>9</xdr:col>
      <xdr:colOff>673100</xdr:colOff>
      <xdr:row>3</xdr:row>
      <xdr:rowOff>541019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5000" y="990600"/>
          <a:ext cx="98679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9</xdr:col>
      <xdr:colOff>762000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94488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9</xdr:col>
      <xdr:colOff>368300</xdr:colOff>
      <xdr:row>0</xdr:row>
      <xdr:rowOff>101600</xdr:rowOff>
    </xdr:from>
    <xdr:to>
      <xdr:col>12</xdr:col>
      <xdr:colOff>497629</xdr:colOff>
      <xdr:row>9</xdr:row>
      <xdr:rowOff>82021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C497DAF-F459-4326-A204-84E1D9BB339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10198100" y="101600"/>
          <a:ext cx="2567729" cy="15679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40350</xdr:colOff>
      <xdr:row>5</xdr:row>
      <xdr:rowOff>278130</xdr:rowOff>
    </xdr:from>
    <xdr:to>
      <xdr:col>4</xdr:col>
      <xdr:colOff>286324</xdr:colOff>
      <xdr:row>6</xdr:row>
      <xdr:rowOff>9524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459450" y="1087755"/>
          <a:ext cx="6580099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352425</xdr:colOff>
      <xdr:row>7</xdr:row>
      <xdr:rowOff>66667</xdr:rowOff>
    </xdr:from>
    <xdr:to>
      <xdr:col>4</xdr:col>
      <xdr:colOff>409575</xdr:colOff>
      <xdr:row>7</xdr:row>
      <xdr:rowOff>112386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771525" y="1190617"/>
          <a:ext cx="6391275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247650</xdr:colOff>
      <xdr:row>0</xdr:row>
      <xdr:rowOff>142875</xdr:rowOff>
    </xdr:from>
    <xdr:to>
      <xdr:col>5</xdr:col>
      <xdr:colOff>409575</xdr:colOff>
      <xdr:row>8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F5991D7-3250-4B01-AA08-BD76AA283A2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6324600" y="142875"/>
          <a:ext cx="2162175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12</xdr:row>
      <xdr:rowOff>228600</xdr:rowOff>
    </xdr:from>
    <xdr:to>
      <xdr:col>13</xdr:col>
      <xdr:colOff>533400</xdr:colOff>
      <xdr:row>27</xdr:row>
      <xdr:rowOff>88900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406400</xdr:colOff>
      <xdr:row>4</xdr:row>
      <xdr:rowOff>88900</xdr:rowOff>
    </xdr:from>
    <xdr:to>
      <xdr:col>13</xdr:col>
      <xdr:colOff>723900</xdr:colOff>
      <xdr:row>11</xdr:row>
      <xdr:rowOff>292100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912E8F-A317-4192-960E-066EDEA5E7C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9385300" y="850900"/>
          <a:ext cx="2755900" cy="1739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14</xdr:row>
      <xdr:rowOff>25400</xdr:rowOff>
    </xdr:from>
    <xdr:to>
      <xdr:col>14</xdr:col>
      <xdr:colOff>177800</xdr:colOff>
      <xdr:row>29</xdr:row>
      <xdr:rowOff>101600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7</xdr:row>
      <xdr:rowOff>12019</xdr:rowOff>
    </xdr:from>
    <xdr:to>
      <xdr:col>10</xdr:col>
      <xdr:colOff>523476</xdr:colOff>
      <xdr:row>7</xdr:row>
      <xdr:rowOff>57738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152400" y="1345519"/>
          <a:ext cx="98960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317498</xdr:colOff>
      <xdr:row>7</xdr:row>
      <xdr:rowOff>162513</xdr:rowOff>
    </xdr:from>
    <xdr:to>
      <xdr:col>10</xdr:col>
      <xdr:colOff>571499</xdr:colOff>
      <xdr:row>8</xdr:row>
      <xdr:rowOff>24719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317498" y="1496013"/>
          <a:ext cx="97790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9</xdr:col>
      <xdr:colOff>660400</xdr:colOff>
      <xdr:row>1</xdr:row>
      <xdr:rowOff>127000</xdr:rowOff>
    </xdr:from>
    <xdr:to>
      <xdr:col>13</xdr:col>
      <xdr:colOff>571500</xdr:colOff>
      <xdr:row>9</xdr:row>
      <xdr:rowOff>165100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FAA6A0F-1248-43CD-994F-BD5A0C7B8A3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9372600" y="317500"/>
          <a:ext cx="3162300" cy="1752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295277</xdr:colOff>
      <xdr:row>4</xdr:row>
      <xdr:rowOff>59643</xdr:rowOff>
    </xdr:from>
    <xdr:to>
      <xdr:col>11</xdr:col>
      <xdr:colOff>566807</xdr:colOff>
      <xdr:row>4</xdr:row>
      <xdr:rowOff>105362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657227" y="707343"/>
          <a:ext cx="966318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12699</xdr:colOff>
      <xdr:row>5</xdr:row>
      <xdr:rowOff>6937</xdr:rowOff>
    </xdr:from>
    <xdr:to>
      <xdr:col>11</xdr:col>
      <xdr:colOff>704850</xdr:colOff>
      <xdr:row>5</xdr:row>
      <xdr:rowOff>52656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36599" y="816562"/>
          <a:ext cx="97218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1085850</xdr:colOff>
      <xdr:row>20</xdr:row>
      <xdr:rowOff>95250</xdr:rowOff>
    </xdr:from>
    <xdr:to>
      <xdr:col>13</xdr:col>
      <xdr:colOff>447676</xdr:colOff>
      <xdr:row>45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438151</xdr:colOff>
      <xdr:row>0</xdr:row>
      <xdr:rowOff>76200</xdr:rowOff>
    </xdr:from>
    <xdr:to>
      <xdr:col>13</xdr:col>
      <xdr:colOff>561976</xdr:colOff>
      <xdr:row>8</xdr:row>
      <xdr:rowOff>43921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6E0AEC1-E700-4865-9374-63DB1667C6CA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10648951" y="76200"/>
          <a:ext cx="2190750" cy="12631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190499</xdr:colOff>
      <xdr:row>14</xdr:row>
      <xdr:rowOff>28575</xdr:rowOff>
    </xdr:from>
    <xdr:to>
      <xdr:col>17</xdr:col>
      <xdr:colOff>38100</xdr:colOff>
      <xdr:row>29</xdr:row>
      <xdr:rowOff>142874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12</xdr:col>
      <xdr:colOff>247650</xdr:colOff>
      <xdr:row>0</xdr:row>
      <xdr:rowOff>152401</xdr:rowOff>
    </xdr:from>
    <xdr:to>
      <xdr:col>18</xdr:col>
      <xdr:colOff>47625</xdr:colOff>
      <xdr:row>9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D10BFFE-30C7-440B-AF0F-3A8190C32D6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6686550" y="152401"/>
          <a:ext cx="2257425" cy="14192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57150</xdr:colOff>
      <xdr:row>17</xdr:row>
      <xdr:rowOff>123826</xdr:rowOff>
    </xdr:from>
    <xdr:to>
      <xdr:col>14</xdr:col>
      <xdr:colOff>0</xdr:colOff>
      <xdr:row>33</xdr:row>
      <xdr:rowOff>152401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295275</xdr:colOff>
      <xdr:row>1</xdr:row>
      <xdr:rowOff>95250</xdr:rowOff>
    </xdr:from>
    <xdr:to>
      <xdr:col>14</xdr:col>
      <xdr:colOff>57150</xdr:colOff>
      <xdr:row>9</xdr:row>
      <xdr:rowOff>47624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FD5E2DA-93EC-472D-8E8B-C1596E865C3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6829425" y="257175"/>
          <a:ext cx="2257425" cy="12572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12</xdr:row>
      <xdr:rowOff>50800</xdr:rowOff>
    </xdr:from>
    <xdr:to>
      <xdr:col>13</xdr:col>
      <xdr:colOff>584200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4</xdr:row>
      <xdr:rowOff>0</xdr:rowOff>
    </xdr:from>
    <xdr:to>
      <xdr:col>11</xdr:col>
      <xdr:colOff>203200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5000" y="762000"/>
          <a:ext cx="103505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11</xdr:col>
      <xdr:colOff>246218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65200" y="927100"/>
          <a:ext cx="10063318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469900</xdr:colOff>
      <xdr:row>0</xdr:row>
      <xdr:rowOff>101600</xdr:rowOff>
    </xdr:from>
    <xdr:to>
      <xdr:col>13</xdr:col>
      <xdr:colOff>647700</xdr:colOff>
      <xdr:row>8</xdr:row>
      <xdr:rowOff>209021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4C23218-E206-4B08-AAAF-552084B0EDCB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10439400" y="101600"/>
          <a:ext cx="2616200" cy="15679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13</xdr:row>
      <xdr:rowOff>12700</xdr:rowOff>
    </xdr:from>
    <xdr:to>
      <xdr:col>14</xdr:col>
      <xdr:colOff>25400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101600</xdr:rowOff>
    </xdr:from>
    <xdr:to>
      <xdr:col>9</xdr:col>
      <xdr:colOff>520700</xdr:colOff>
      <xdr:row>5</xdr:row>
      <xdr:rowOff>147319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0" y="1181100"/>
          <a:ext cx="9321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6</xdr:row>
      <xdr:rowOff>50800</xdr:rowOff>
    </xdr:from>
    <xdr:to>
      <xdr:col>11</xdr:col>
      <xdr:colOff>139700</xdr:colOff>
      <xdr:row>6</xdr:row>
      <xdr:rowOff>96519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0" y="1320800"/>
          <a:ext cx="105664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25400</xdr:colOff>
      <xdr:row>0</xdr:row>
      <xdr:rowOff>139700</xdr:rowOff>
    </xdr:from>
    <xdr:to>
      <xdr:col>14</xdr:col>
      <xdr:colOff>154729</xdr:colOff>
      <xdr:row>8</xdr:row>
      <xdr:rowOff>56621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1E8BADC-B93C-4101-B7EF-F95FE1BDBE3E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10452100" y="139700"/>
          <a:ext cx="2567729" cy="15679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14</xdr:row>
      <xdr:rowOff>127000</xdr:rowOff>
    </xdr:from>
    <xdr:to>
      <xdr:col>13</xdr:col>
      <xdr:colOff>647700</xdr:colOff>
      <xdr:row>35</xdr:row>
      <xdr:rowOff>127000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114300</xdr:rowOff>
    </xdr:from>
    <xdr:to>
      <xdr:col>10</xdr:col>
      <xdr:colOff>736600</xdr:colOff>
      <xdr:row>6</xdr:row>
      <xdr:rowOff>165100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0" y="1257300"/>
          <a:ext cx="103378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50800</xdr:colOff>
      <xdr:row>7</xdr:row>
      <xdr:rowOff>38100</xdr:rowOff>
    </xdr:from>
    <xdr:to>
      <xdr:col>11</xdr:col>
      <xdr:colOff>203200</xdr:colOff>
      <xdr:row>7</xdr:row>
      <xdr:rowOff>83819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0800" y="1371600"/>
          <a:ext cx="105664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139700</xdr:colOff>
      <xdr:row>1</xdr:row>
      <xdr:rowOff>38100</xdr:rowOff>
    </xdr:from>
    <xdr:to>
      <xdr:col>13</xdr:col>
      <xdr:colOff>546100</xdr:colOff>
      <xdr:row>9</xdr:row>
      <xdr:rowOff>82021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0EB51D2-0596-459A-8C01-2E6AB65CF7E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9740900" y="228600"/>
          <a:ext cx="2844800" cy="15679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22862</xdr:rowOff>
    </xdr:from>
    <xdr:to>
      <xdr:col>6</xdr:col>
      <xdr:colOff>276226</xdr:colOff>
      <xdr:row>4</xdr:row>
      <xdr:rowOff>68581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 flipV="1">
          <a:off x="0" y="851537"/>
          <a:ext cx="750570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133349</xdr:colOff>
      <xdr:row>4</xdr:row>
      <xdr:rowOff>106681</xdr:rowOff>
    </xdr:from>
    <xdr:to>
      <xdr:col>6</xdr:col>
      <xdr:colOff>676276</xdr:colOff>
      <xdr:row>4</xdr:row>
      <xdr:rowOff>152400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 flipV="1">
          <a:off x="133349" y="935356"/>
          <a:ext cx="7772402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1</xdr:colOff>
      <xdr:row>0</xdr:row>
      <xdr:rowOff>123825</xdr:rowOff>
    </xdr:from>
    <xdr:to>
      <xdr:col>7</xdr:col>
      <xdr:colOff>1238250</xdr:colOff>
      <xdr:row>7</xdr:row>
      <xdr:rowOff>142876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A591AB6-E5D9-4A2B-9DE6-81689F29322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7229476" y="123825"/>
          <a:ext cx="2333624" cy="13525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6</xdr:col>
      <xdr:colOff>876300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6</xdr:col>
      <xdr:colOff>981075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4</xdr:row>
      <xdr:rowOff>142875</xdr:rowOff>
    </xdr:from>
    <xdr:to>
      <xdr:col>6</xdr:col>
      <xdr:colOff>581025</xdr:colOff>
      <xdr:row>5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428625" y="79057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5</xdr:col>
      <xdr:colOff>590550</xdr:colOff>
      <xdr:row>0</xdr:row>
      <xdr:rowOff>47625</xdr:rowOff>
    </xdr:from>
    <xdr:to>
      <xdr:col>7</xdr:col>
      <xdr:colOff>200025</xdr:colOff>
      <xdr:row>9</xdr:row>
      <xdr:rowOff>123825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747AA3C-BBA8-4D3D-AB59-E2F0D3CEBEAC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6372225" y="47625"/>
          <a:ext cx="2266950" cy="1276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4</xdr:row>
      <xdr:rowOff>106681</xdr:rowOff>
    </xdr:from>
    <xdr:to>
      <xdr:col>6</xdr:col>
      <xdr:colOff>447675</xdr:colOff>
      <xdr:row>4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85725" y="754381"/>
          <a:ext cx="73437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9524</xdr:colOff>
      <xdr:row>5</xdr:row>
      <xdr:rowOff>28575</xdr:rowOff>
    </xdr:from>
    <xdr:to>
      <xdr:col>6</xdr:col>
      <xdr:colOff>695324</xdr:colOff>
      <xdr:row>5</xdr:row>
      <xdr:rowOff>74295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190499" y="838200"/>
          <a:ext cx="748665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190500</xdr:colOff>
      <xdr:row>0</xdr:row>
      <xdr:rowOff>85725</xdr:rowOff>
    </xdr:from>
    <xdr:to>
      <xdr:col>8</xdr:col>
      <xdr:colOff>400050</xdr:colOff>
      <xdr:row>7</xdr:row>
      <xdr:rowOff>304800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241B55E-68EF-488C-AEE6-B6214B6CD5B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7172325" y="85725"/>
          <a:ext cx="2124075" cy="1352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1419225</xdr:colOff>
      <xdr:row>0</xdr:row>
      <xdr:rowOff>66675</xdr:rowOff>
    </xdr:from>
    <xdr:to>
      <xdr:col>3</xdr:col>
      <xdr:colOff>653204</xdr:colOff>
      <xdr:row>8</xdr:row>
      <xdr:rowOff>57149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5CEA73-7051-4CEC-9341-A3A8C0D695F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6524625" y="66675"/>
          <a:ext cx="2205779" cy="13049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13</xdr:row>
      <xdr:rowOff>63500</xdr:rowOff>
    </xdr:from>
    <xdr:to>
      <xdr:col>13</xdr:col>
      <xdr:colOff>355600</xdr:colOff>
      <xdr:row>32</xdr:row>
      <xdr:rowOff>50800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0</xdr:col>
      <xdr:colOff>419100</xdr:colOff>
      <xdr:row>5</xdr:row>
      <xdr:rowOff>38100</xdr:rowOff>
    </xdr:from>
    <xdr:to>
      <xdr:col>11</xdr:col>
      <xdr:colOff>485376</xdr:colOff>
      <xdr:row>5</xdr:row>
      <xdr:rowOff>83819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19100" y="990600"/>
          <a:ext cx="98960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114298</xdr:colOff>
      <xdr:row>5</xdr:row>
      <xdr:rowOff>150494</xdr:rowOff>
    </xdr:from>
    <xdr:to>
      <xdr:col>11</xdr:col>
      <xdr:colOff>558799</xdr:colOff>
      <xdr:row>6</xdr:row>
      <xdr:rowOff>12700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609598" y="1102994"/>
          <a:ext cx="97790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736600</xdr:colOff>
      <xdr:row>0</xdr:row>
      <xdr:rowOff>165100</xdr:rowOff>
    </xdr:from>
    <xdr:to>
      <xdr:col>14</xdr:col>
      <xdr:colOff>381000</xdr:colOff>
      <xdr:row>8</xdr:row>
      <xdr:rowOff>317499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EDE3442-6C9D-442E-8E70-E4A134C684AD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9753600" y="165100"/>
          <a:ext cx="2895600" cy="16763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660400</xdr:colOff>
      <xdr:row>43</xdr:row>
      <xdr:rowOff>177800</xdr:rowOff>
    </xdr:from>
    <xdr:to>
      <xdr:col>14</xdr:col>
      <xdr:colOff>279400</xdr:colOff>
      <xdr:row>52</xdr:row>
      <xdr:rowOff>50800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64B99625-9833-45BF-A465-E23722938DD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0" t="30000" r="17000" b="29600"/>
        <a:stretch/>
      </xdr:blipFill>
      <xdr:spPr bwMode="auto">
        <a:xfrm>
          <a:off x="9677400" y="9613900"/>
          <a:ext cx="2870200" cy="1600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3" dataDxfId="131" headerRowBorderDxfId="132" tableBorderDxfId="130" totalsRowBorderDxfId="129">
  <tableColumns count="3">
    <tableColumn id="1" xr3:uid="{00000000-0010-0000-0000-000001000000}" name="CONCEPTO" dataDxfId="128"/>
    <tableColumn id="2" xr3:uid="{00000000-0010-0000-0000-000002000000}" name="FEB/23" dataDxfId="127"/>
    <tableColumn id="3" xr3:uid="{00000000-0010-0000-0000-000003000000}" name="FEB/24" dataDxfId="126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4" dataDxfId="62" headerRowBorderDxfId="63" tableBorderDxfId="61" headerRowCellStyle="Normal 2">
  <tableColumns count="2">
    <tableColumn id="1" xr3:uid="{00000000-0010-0000-0900-000001000000}" name="VEHICULO" dataDxfId="60" dataCellStyle="Normal 2"/>
    <tableColumn id="2" xr3:uid="{00000000-0010-0000-0900-000002000000}" name="CANTIDAD" dataDxfId="59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57" headerRowBorderDxfId="58" tableBorderDxfId="56">
  <tableColumns count="2">
    <tableColumn id="1" xr3:uid="{00000000-0010-0000-0A00-000001000000}" name="CONCEPTO" dataDxfId="55"/>
    <tableColumn id="2" xr3:uid="{00000000-0010-0000-0A00-000002000000}" name="Columna1" dataDxfId="54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B13:C42" totalsRowShown="0" headerRowDxfId="53" dataDxfId="51" headerRowBorderDxfId="52" tableBorderDxfId="50" totalsRowBorderDxfId="49">
  <tableColumns count="2">
    <tableColumn id="1" xr3:uid="{00000000-0010-0000-0B00-000001000000}" name="CRUCERO" dataDxfId="48"/>
    <tableColumn id="2" xr3:uid="{00000000-0010-0000-0B00-000002000000}" name="No. INCIDENTES" dataDxfId="47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46" dataDxfId="44" headerRowBorderDxfId="45" tableBorderDxfId="43">
  <tableColumns count="3">
    <tableColumn id="1" xr3:uid="{00000000-0010-0000-0C00-000001000000}" name="CONCEPTO" dataDxfId="42"/>
    <tableColumn id="2" xr3:uid="{00000000-0010-0000-0C00-000002000000}" name="FEB/23" dataDxfId="41">
      <calculatedColumnFormula>SUM(C9:C12)</calculatedColumnFormula>
    </tableColumn>
    <tableColumn id="3" xr3:uid="{00000000-0010-0000-0C00-000003000000}" name="FEB/24" dataDxfId="40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B12:D17" totalsRowShown="0" headerRowDxfId="39" dataDxfId="37" headerRowBorderDxfId="38" tableBorderDxfId="36">
  <tableColumns count="3">
    <tableColumn id="1" xr3:uid="{00000000-0010-0000-0D00-000001000000}" name="CONCEPTO" dataDxfId="35"/>
    <tableColumn id="2" xr3:uid="{00000000-0010-0000-0D00-000002000000}" name="FEB/23" dataDxfId="34"/>
    <tableColumn id="3" xr3:uid="{00000000-0010-0000-0D00-000003000000}" name="FEB/24" dataDxfId="33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1:M16" totalsRowShown="0" headerRowDxfId="32" dataDxfId="30" headerRowBorderDxfId="31" tableBorderDxfId="29">
  <tableColumns count="11">
    <tableColumn id="1" xr3:uid="{00000000-0010-0000-0E00-000001000000}" name="Columna1" dataDxfId="28"/>
    <tableColumn id="2" xr3:uid="{00000000-0010-0000-0E00-000002000000}" name="CUMPLIDOS" dataDxfId="27"/>
    <tableColumn id="3" xr3:uid="{00000000-0010-0000-0E00-000003000000}" name="AMONESTADOS" dataDxfId="26"/>
    <tableColumn id="4" xr3:uid="{00000000-0010-0000-0E00-000004000000}" name="TRABAJO COMUNITARIO" dataDxfId="25"/>
    <tableColumn id="5" xr3:uid="{00000000-0010-0000-0E00-000005000000}" name="PREESC. MÉDICA" dataDxfId="24"/>
    <tableColumn id="6" xr3:uid="{00000000-0010-0000-0E00-000006000000}" name="A.A." dataDxfId="23"/>
    <tableColumn id="7" xr3:uid="{00000000-0010-0000-0E00-000007000000}" name="FALTA DE MERITOS" dataDxfId="22"/>
    <tableColumn id="10" xr3:uid="{180026C1-231B-45E9-85D6-37DFBA2FA904}" name="SIN EVIDENCIA" dataDxfId="21">
      <calculatedColumnFormula>SUM(J8:J11)</calculatedColumnFormula>
    </tableColumn>
    <tableColumn id="8" xr3:uid="{E786E380-3008-48CC-BF2E-9EA790FF0AF3}" name="ORDEN DE APRENSIÓN" dataDxfId="20">
      <calculatedColumnFormula>SUM(K8:K11)</calculatedColumnFormula>
    </tableColumn>
    <tableColumn id="11" xr3:uid="{43B75338-CF65-4B40-980A-0F43CAFD5F3B}" name="OTROS" dataDxfId="19"/>
    <tableColumn id="9" xr3:uid="{00000000-0010-0000-0E00-000009000000}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>
      <calculatedColumnFormula>E16+E17</calculatedColumnFormula>
    </tableColumn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5" dataDxfId="123" headerRowBorderDxfId="124" tableBorderDxfId="122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21" dataCellStyle="Normal 2"/>
    <tableColumn id="2" xr3:uid="{00000000-0010-0000-0100-000002000000}" name="FEB/23" dataDxfId="120" dataCellStyle="Normal 2">
      <calculatedColumnFormula>SUM(C3:C9)</calculatedColumnFormula>
    </tableColumn>
    <tableColumn id="3" xr3:uid="{00000000-0010-0000-0100-000003000000}" name="FEB/24" dataDxfId="119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8" dataDxfId="116" headerRowBorderDxfId="117" tableBorderDxfId="115">
  <tableColumns count="3">
    <tableColumn id="1" xr3:uid="{00000000-0010-0000-0200-000001000000}" name="CONCEPTO" dataDxfId="114" dataCellStyle="Normal 2"/>
    <tableColumn id="2" xr3:uid="{00000000-0010-0000-0200-000002000000}" name="FEB/23" dataDxfId="113" dataCellStyle="Normal 2"/>
    <tableColumn id="3" xr3:uid="{00000000-0010-0000-0200-000003000000}" name="FEB/24" dataDxfId="112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11" dataDxfId="109" headerRowBorderDxfId="110" tableBorderDxfId="108">
  <tableColumns count="3">
    <tableColumn id="1" xr3:uid="{00000000-0010-0000-0300-000001000000}" name="CONCEPTO" dataDxfId="107" dataCellStyle="Normal 2"/>
    <tableColumn id="2" xr3:uid="{00000000-0010-0000-0300-000002000000}" name="FEB/23" dataDxfId="106" dataCellStyle="Normal 2"/>
    <tableColumn id="3" xr3:uid="{00000000-0010-0000-0300-000003000000}" name="FEB/24" dataDxfId="105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4" dataDxfId="102" headerRowBorderDxfId="103" tableBorderDxfId="101" headerRowCellStyle="Normal 2">
  <tableColumns count="6">
    <tableColumn id="1" xr3:uid="{00000000-0010-0000-0400-000001000000}" name="EDAD" dataDxfId="100"/>
    <tableColumn id="2" xr3:uid="{00000000-0010-0000-0400-000002000000}" name="CHOQUES" dataDxfId="99"/>
    <tableColumn id="3" xr3:uid="{00000000-0010-0000-0400-000003000000}" name="ATROPELLOS" dataDxfId="98"/>
    <tableColumn id="4" xr3:uid="{00000000-0010-0000-0400-000004000000}" name="VOLCADURAS" dataDxfId="97"/>
    <tableColumn id="5" xr3:uid="{00000000-0010-0000-0400-000005000000}" name="CAIDA DE PERSONA" dataDxfId="96"/>
    <tableColumn id="6" xr3:uid="{00000000-0010-0000-0400-000006000000}" name="COMPUTO" dataDxfId="95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4" dataDxfId="92" headerRowBorderDxfId="93" tableBorderDxfId="91" headerRowCellStyle="Normal 2" dataCellStyle="Normal 2">
  <tableColumns count="6">
    <tableColumn id="1" xr3:uid="{00000000-0010-0000-0500-000001000000}" name="HORA" dataDxfId="90"/>
    <tableColumn id="2" xr3:uid="{00000000-0010-0000-0500-000002000000}" name="CHOQUES" dataDxfId="89" dataCellStyle="Normal 2"/>
    <tableColumn id="3" xr3:uid="{00000000-0010-0000-0500-000003000000}" name="ATROPELLOS" dataDxfId="88" dataCellStyle="Normal 2"/>
    <tableColumn id="4" xr3:uid="{00000000-0010-0000-0500-000004000000}" name="VOLCADURAS" dataDxfId="87" dataCellStyle="Normal 2"/>
    <tableColumn id="5" xr3:uid="{00000000-0010-0000-0500-000005000000}" name="CAIDA DE PERSONA" dataDxfId="86" dataCellStyle="Normal 2"/>
    <tableColumn id="6" xr3:uid="{00000000-0010-0000-0500-000006000000}" name="COMPUTO" dataDxfId="85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4" dataDxfId="82" headerRowBorderDxfId="83" tableBorderDxfId="81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80"/>
    <tableColumn id="2" xr3:uid="{00000000-0010-0000-0600-000002000000}" name="ESTADO  DE EBRIEDAD" dataDxfId="79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5:C63" totalsRowShown="0" headerRowDxfId="78" dataDxfId="76" headerRowBorderDxfId="77" tableBorderDxfId="75" totalsRowBorderDxfId="74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73"/>
    <tableColumn id="2" xr3:uid="{00000000-0010-0000-0700-000002000000}" name="ESTADO  DE EBRIEDAD" dataDxfId="72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8:C70" totalsRowShown="0" headerRowDxfId="71" dataDxfId="69" headerRowBorderDxfId="70" tableBorderDxfId="68" totalsRowBorderDxfId="67" headerRowCellStyle="Normal 2">
  <tableColumns count="2">
    <tableColumn id="1" xr3:uid="{00000000-0010-0000-0800-000001000000}" name="GENERO " dataDxfId="66" dataCellStyle="Normal 2"/>
    <tableColumn id="2" xr3:uid="{00000000-0010-0000-0800-000002000000}" name="E.E." dataDxfId="65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3"/>
  <sheetViews>
    <sheetView showGridLines="0" view="pageLayout" topLeftCell="A10" zoomScale="75" zoomScaleNormal="75" zoomScaleSheetLayoutView="75" zoomScalePageLayoutView="75" workbookViewId="0">
      <selection activeCell="B36" sqref="B36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40" t="s">
        <v>180</v>
      </c>
      <c r="C2" s="340"/>
      <c r="D2" s="340"/>
      <c r="E2" s="340"/>
      <c r="F2" s="340"/>
      <c r="G2" s="340"/>
      <c r="H2" s="340"/>
    </row>
    <row r="3" spans="2:8">
      <c r="B3" s="340"/>
      <c r="C3" s="340"/>
      <c r="D3" s="340"/>
      <c r="E3" s="340"/>
      <c r="F3" s="340"/>
      <c r="G3" s="340"/>
      <c r="H3" s="340"/>
    </row>
    <row r="4" spans="2:8" ht="50.25" customHeight="1">
      <c r="B4" s="340"/>
      <c r="C4" s="340"/>
      <c r="D4" s="340"/>
      <c r="E4" s="340"/>
      <c r="F4" s="340"/>
      <c r="G4" s="340"/>
      <c r="H4" s="340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3"/>
    </row>
    <row r="10" spans="2:8" ht="21" customHeight="1">
      <c r="B10" s="130" t="s">
        <v>0</v>
      </c>
      <c r="C10" s="227" t="s">
        <v>163</v>
      </c>
      <c r="D10" s="228" t="s">
        <v>168</v>
      </c>
    </row>
    <row r="11" spans="2:8" ht="30.95" customHeight="1">
      <c r="B11" s="224" t="s">
        <v>1</v>
      </c>
      <c r="C11" s="192">
        <v>302</v>
      </c>
      <c r="D11" s="178">
        <v>328</v>
      </c>
    </row>
    <row r="12" spans="2:8" ht="30.95" customHeight="1">
      <c r="B12" s="224" t="s">
        <v>2</v>
      </c>
      <c r="C12" s="192">
        <v>6</v>
      </c>
      <c r="D12" s="178">
        <v>10</v>
      </c>
    </row>
    <row r="13" spans="2:8" ht="30.95" customHeight="1">
      <c r="B13" s="224" t="s">
        <v>3</v>
      </c>
      <c r="C13" s="192">
        <v>14</v>
      </c>
      <c r="D13" s="178">
        <v>5</v>
      </c>
    </row>
    <row r="14" spans="2:8" ht="30.95" customHeight="1">
      <c r="B14" s="224" t="s">
        <v>4</v>
      </c>
      <c r="C14" s="192">
        <v>1</v>
      </c>
      <c r="D14" s="178">
        <v>0</v>
      </c>
    </row>
    <row r="15" spans="2:8" ht="12.75" customHeight="1">
      <c r="B15" s="224"/>
      <c r="C15" s="192"/>
      <c r="D15" s="178"/>
    </row>
    <row r="16" spans="2:8" ht="30.95" customHeight="1">
      <c r="B16" s="225" t="s">
        <v>5</v>
      </c>
      <c r="C16" s="192">
        <f>C11+C12+C13+C14</f>
        <v>323</v>
      </c>
      <c r="D16" s="192">
        <f>D11+D12+D13+D14</f>
        <v>343</v>
      </c>
    </row>
    <row r="17" spans="2:5" ht="12.75" customHeight="1">
      <c r="B17" s="224"/>
      <c r="C17" s="192"/>
      <c r="D17" s="178"/>
    </row>
    <row r="18" spans="2:5" ht="30.95" customHeight="1">
      <c r="B18" s="224" t="s">
        <v>6</v>
      </c>
      <c r="C18" s="192">
        <v>182</v>
      </c>
      <c r="D18" s="178">
        <v>184</v>
      </c>
    </row>
    <row r="19" spans="2:5" ht="30.95" customHeight="1">
      <c r="B19" s="226" t="s">
        <v>7</v>
      </c>
      <c r="C19" s="193">
        <v>8</v>
      </c>
      <c r="D19" s="179">
        <v>1</v>
      </c>
    </row>
    <row r="20" spans="2:5" ht="9" customHeight="1">
      <c r="E20" s="62"/>
    </row>
    <row r="21" spans="2:5">
      <c r="E21" s="62"/>
    </row>
    <row r="22" spans="2:5">
      <c r="E22" s="62"/>
    </row>
    <row r="23" spans="2:5">
      <c r="E23" s="62"/>
    </row>
  </sheetData>
  <mergeCells count="1">
    <mergeCell ref="B2:H4"/>
  </mergeCells>
  <printOptions horizontalCentered="1"/>
  <pageMargins left="0.25" right="0.25" top="0.75" bottom="0.75" header="0.3" footer="0.3"/>
  <pageSetup scale="73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4:F42"/>
  <sheetViews>
    <sheetView showGridLines="0" view="pageLayout" topLeftCell="A20" zoomScaleNormal="100" workbookViewId="0">
      <selection activeCell="D32" sqref="D32"/>
    </sheetView>
  </sheetViews>
  <sheetFormatPr baseColWidth="10" defaultRowHeight="12.75"/>
  <cols>
    <col min="1" max="1" width="8.5703125" customWidth="1"/>
    <col min="2" max="2" width="60.5703125" customWidth="1"/>
    <col min="3" max="3" width="19.140625" customWidth="1"/>
    <col min="4" max="4" width="15.28515625" customWidth="1"/>
    <col min="5" max="5" width="12.85546875" customWidth="1"/>
  </cols>
  <sheetData>
    <row r="4" spans="2:6" ht="12.75" customHeight="1">
      <c r="B4" s="364" t="s">
        <v>183</v>
      </c>
      <c r="C4" s="364"/>
      <c r="D4" s="364"/>
      <c r="E4" s="324"/>
      <c r="F4" s="324"/>
    </row>
    <row r="5" spans="2:6" ht="12.75" customHeight="1">
      <c r="B5" s="364"/>
      <c r="C5" s="364"/>
      <c r="D5" s="364"/>
      <c r="E5" s="324"/>
      <c r="F5" s="324"/>
    </row>
    <row r="6" spans="2:6" ht="24.75" customHeight="1">
      <c r="B6" s="364"/>
      <c r="C6" s="364"/>
      <c r="D6" s="364"/>
      <c r="E6" s="324"/>
      <c r="F6" s="324"/>
    </row>
    <row r="7" spans="2:6" hidden="1"/>
    <row r="11" spans="2:6" ht="13.5" thickBot="1"/>
    <row r="12" spans="2:6" ht="31.5" customHeight="1" thickBot="1">
      <c r="B12" s="365" t="s">
        <v>175</v>
      </c>
      <c r="C12" s="366"/>
    </row>
    <row r="13" spans="2:6" ht="15">
      <c r="B13" s="284" t="s">
        <v>108</v>
      </c>
      <c r="C13" s="285" t="s">
        <v>109</v>
      </c>
    </row>
    <row r="14" spans="2:6" ht="15.75">
      <c r="B14" s="286" t="s">
        <v>127</v>
      </c>
      <c r="C14" s="287"/>
    </row>
    <row r="15" spans="2:6" ht="15">
      <c r="B15" s="288" t="s">
        <v>184</v>
      </c>
      <c r="C15" s="289">
        <v>4</v>
      </c>
    </row>
    <row r="16" spans="2:6" ht="15">
      <c r="B16" s="290" t="s">
        <v>185</v>
      </c>
      <c r="C16" s="287">
        <v>3</v>
      </c>
    </row>
    <row r="17" spans="2:3" ht="15">
      <c r="B17" s="290" t="s">
        <v>186</v>
      </c>
      <c r="C17" s="291">
        <v>2</v>
      </c>
    </row>
    <row r="18" spans="2:3" ht="15">
      <c r="B18" s="290" t="s">
        <v>187</v>
      </c>
      <c r="C18" s="287">
        <v>2</v>
      </c>
    </row>
    <row r="19" spans="2:3" ht="15">
      <c r="B19" s="290" t="s">
        <v>188</v>
      </c>
      <c r="C19" s="287">
        <v>2</v>
      </c>
    </row>
    <row r="20" spans="2:3" ht="15">
      <c r="B20" s="290" t="s">
        <v>189</v>
      </c>
      <c r="C20" s="287">
        <v>2</v>
      </c>
    </row>
    <row r="21" spans="2:3" ht="15">
      <c r="B21" s="290"/>
      <c r="C21" s="287"/>
    </row>
    <row r="22" spans="2:3" ht="15">
      <c r="B22" s="293" t="s">
        <v>149</v>
      </c>
      <c r="C22" s="292"/>
    </row>
    <row r="23" spans="2:3" ht="15">
      <c r="B23" s="290" t="s">
        <v>190</v>
      </c>
      <c r="C23" s="313">
        <v>4</v>
      </c>
    </row>
    <row r="24" spans="2:3" ht="15">
      <c r="B24" s="290" t="s">
        <v>191</v>
      </c>
      <c r="C24" s="313">
        <v>2</v>
      </c>
    </row>
    <row r="25" spans="2:3" ht="15">
      <c r="B25" s="312"/>
      <c r="C25" s="313"/>
    </row>
    <row r="26" spans="2:3" ht="15.75" customHeight="1">
      <c r="B26" s="312"/>
      <c r="C26" s="313"/>
    </row>
    <row r="27" spans="2:3" ht="15">
      <c r="B27" s="293" t="s">
        <v>150</v>
      </c>
      <c r="C27" s="294"/>
    </row>
    <row r="28" spans="2:3" ht="15">
      <c r="B28" s="290" t="s">
        <v>192</v>
      </c>
      <c r="C28" s="287">
        <v>4</v>
      </c>
    </row>
    <row r="29" spans="2:3" ht="15">
      <c r="B29" s="290" t="s">
        <v>193</v>
      </c>
      <c r="C29" s="287">
        <v>4</v>
      </c>
    </row>
    <row r="30" spans="2:3" ht="15">
      <c r="B30" s="290" t="s">
        <v>194</v>
      </c>
      <c r="C30" s="287">
        <v>3</v>
      </c>
    </row>
    <row r="31" spans="2:3" ht="15">
      <c r="B31" s="290" t="s">
        <v>195</v>
      </c>
      <c r="C31" s="287">
        <v>3</v>
      </c>
    </row>
    <row r="32" spans="2:3" ht="15">
      <c r="B32" s="290" t="s">
        <v>196</v>
      </c>
      <c r="C32" s="287">
        <v>2</v>
      </c>
    </row>
    <row r="33" spans="2:3" ht="15">
      <c r="B33" s="290" t="s">
        <v>197</v>
      </c>
      <c r="C33" s="287">
        <v>2</v>
      </c>
    </row>
    <row r="34" spans="2:3" ht="15">
      <c r="B34" s="290" t="s">
        <v>198</v>
      </c>
      <c r="C34" s="287">
        <v>2</v>
      </c>
    </row>
    <row r="35" spans="2:3" ht="15">
      <c r="B35" s="290" t="s">
        <v>199</v>
      </c>
      <c r="C35" s="287">
        <v>2</v>
      </c>
    </row>
    <row r="36" spans="2:3" ht="15">
      <c r="B36" s="290" t="s">
        <v>200</v>
      </c>
      <c r="C36" s="287">
        <v>2</v>
      </c>
    </row>
    <row r="37" spans="2:3" ht="15">
      <c r="B37" s="290" t="s">
        <v>201</v>
      </c>
      <c r="C37" s="313">
        <v>9</v>
      </c>
    </row>
    <row r="38" spans="2:3" ht="15">
      <c r="B38" s="312"/>
      <c r="C38" s="313"/>
    </row>
    <row r="39" spans="2:3" ht="15">
      <c r="B39" s="312"/>
      <c r="C39" s="313"/>
    </row>
    <row r="40" spans="2:3" ht="15">
      <c r="B40" s="288"/>
      <c r="C40" s="289"/>
    </row>
    <row r="41" spans="2:3" ht="15">
      <c r="B41" s="312"/>
      <c r="C41" s="313"/>
    </row>
    <row r="42" spans="2:3" ht="15">
      <c r="B42" s="314"/>
      <c r="C42" s="315"/>
    </row>
  </sheetData>
  <mergeCells count="2">
    <mergeCell ref="B4:D6"/>
    <mergeCell ref="B12:C12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>
    <oddHeader xml:space="preserve">&amp;L
</oddHead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topLeftCell="A16" zoomScale="75" zoomScaleNormal="100" zoomScaleSheetLayoutView="75" zoomScalePageLayoutView="75" workbookViewId="0">
      <selection activeCell="J12" sqref="J12"/>
    </sheetView>
  </sheetViews>
  <sheetFormatPr baseColWidth="10" defaultRowHeight="15"/>
  <cols>
    <col min="1" max="1" width="5.85546875" style="8" customWidth="1"/>
    <col min="2" max="2" width="29.7109375" style="8" customWidth="1"/>
    <col min="3" max="3" width="11.28515625" style="8" customWidth="1"/>
    <col min="4" max="4" width="10.7109375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8" spans="2:16">
      <c r="B8" s="367" t="s">
        <v>176</v>
      </c>
      <c r="C8" s="367"/>
      <c r="D8" s="367"/>
      <c r="E8" s="367"/>
      <c r="F8" s="367"/>
      <c r="G8" s="367"/>
      <c r="H8" s="367"/>
      <c r="I8" s="367"/>
      <c r="J8" s="367"/>
      <c r="K8" s="367"/>
    </row>
    <row r="9" spans="2:16" ht="30" customHeight="1"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65"/>
      <c r="M9" s="65"/>
      <c r="N9" s="65"/>
      <c r="O9" s="65"/>
      <c r="P9" s="65"/>
    </row>
    <row r="11" spans="2:16" ht="15.75" thickBot="1">
      <c r="B11" s="9" t="s">
        <v>8</v>
      </c>
      <c r="C11" s="10"/>
      <c r="D11" s="10"/>
    </row>
    <row r="12" spans="2:16" ht="36" customHeight="1">
      <c r="B12" s="165" t="s">
        <v>0</v>
      </c>
      <c r="C12" s="166" t="s">
        <v>163</v>
      </c>
      <c r="D12" s="167" t="s">
        <v>168</v>
      </c>
    </row>
    <row r="13" spans="2:16" ht="30.95" customHeight="1">
      <c r="B13" s="168" t="s">
        <v>18</v>
      </c>
      <c r="C13" s="121">
        <v>18</v>
      </c>
      <c r="D13" s="121">
        <v>31</v>
      </c>
    </row>
    <row r="14" spans="2:16" ht="30.95" customHeight="1">
      <c r="B14" s="168" t="s">
        <v>19</v>
      </c>
      <c r="C14" s="121">
        <v>18</v>
      </c>
      <c r="D14" s="121">
        <v>29</v>
      </c>
    </row>
    <row r="15" spans="2:16" ht="30.95" customHeight="1">
      <c r="B15" s="169" t="s">
        <v>20</v>
      </c>
      <c r="C15" s="121">
        <v>40</v>
      </c>
      <c r="D15" s="121">
        <v>33</v>
      </c>
    </row>
    <row r="16" spans="2:16" ht="12.75" customHeight="1">
      <c r="B16" s="170"/>
      <c r="C16" s="123"/>
      <c r="D16" s="123"/>
    </row>
    <row r="17" spans="2:4" ht="30.95" customHeight="1">
      <c r="B17" s="171" t="s">
        <v>5</v>
      </c>
      <c r="C17" s="322">
        <f>SUM(C13:C16)</f>
        <v>76</v>
      </c>
      <c r="D17" s="323">
        <f>D13+D14+D15</f>
        <v>93</v>
      </c>
    </row>
    <row r="18" spans="2:4" ht="30.95" customHeight="1">
      <c r="B18" s="12"/>
      <c r="C18" s="13"/>
      <c r="D18" s="13"/>
    </row>
    <row r="19" spans="2:4" ht="30.95" customHeight="1">
      <c r="B19" s="12"/>
      <c r="C19" s="13"/>
      <c r="D19" s="13"/>
    </row>
    <row r="20" spans="2:4" ht="30.95" customHeight="1">
      <c r="B20" s="12"/>
      <c r="C20" s="13"/>
      <c r="D20" s="13"/>
    </row>
    <row r="21" spans="2:4" ht="30.95" customHeight="1">
      <c r="B21" s="12"/>
      <c r="C21" s="13"/>
      <c r="D21" s="13"/>
    </row>
    <row r="22" spans="2:4" ht="30.95" customHeight="1">
      <c r="B22" s="12"/>
      <c r="C22" s="13"/>
      <c r="D22" s="13"/>
    </row>
    <row r="23" spans="2:4" ht="30.95" customHeight="1">
      <c r="B23" s="12"/>
      <c r="C23" s="13"/>
      <c r="D23" s="13"/>
    </row>
    <row r="24" spans="2:4" ht="30.95" customHeight="1">
      <c r="B24" s="12"/>
      <c r="C24" s="13"/>
      <c r="D24" s="13"/>
    </row>
    <row r="25" spans="2:4" ht="30.95" customHeight="1">
      <c r="B25" s="12"/>
      <c r="C25" s="13"/>
      <c r="D25" s="13"/>
    </row>
    <row r="26" spans="2:4" ht="30.95" customHeight="1">
      <c r="B26" s="12"/>
      <c r="C26" s="13"/>
      <c r="D26" s="13"/>
    </row>
    <row r="27" spans="2:4" ht="30.95" customHeight="1">
      <c r="B27" s="12"/>
      <c r="C27" s="13"/>
      <c r="D27" s="13"/>
    </row>
    <row r="28" spans="2:4" ht="30.95" customHeight="1">
      <c r="B28" s="12"/>
      <c r="C28" s="13"/>
      <c r="D28" s="13"/>
    </row>
    <row r="29" spans="2:4" ht="30.95" customHeight="1">
      <c r="B29" s="12"/>
      <c r="C29" s="13"/>
      <c r="D29" s="13"/>
    </row>
    <row r="30" spans="2:4" ht="30.95" customHeight="1">
      <c r="B30" s="12"/>
      <c r="C30" s="13"/>
      <c r="D30" s="13"/>
    </row>
    <row r="40" spans="2:2">
      <c r="B40" s="11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6:P30"/>
  <sheetViews>
    <sheetView showGridLines="0" view="pageLayout" zoomScale="75" zoomScaleNormal="100" zoomScaleSheetLayoutView="75" zoomScalePageLayoutView="75" workbookViewId="0">
      <selection activeCell="J12" sqref="J12"/>
    </sheetView>
  </sheetViews>
  <sheetFormatPr baseColWidth="10" defaultRowHeight="15"/>
  <cols>
    <col min="1" max="1" width="8" style="8" customWidth="1"/>
    <col min="2" max="2" width="26" style="8" customWidth="1"/>
    <col min="3" max="3" width="15.28515625" style="8" customWidth="1"/>
    <col min="4" max="4" width="16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6" spans="1:16" ht="15" customHeight="1">
      <c r="A6" s="367" t="s">
        <v>202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</row>
    <row r="7" spans="1:16" ht="15" customHeight="1">
      <c r="A7" s="367"/>
      <c r="B7" s="367"/>
      <c r="C7" s="367"/>
      <c r="D7" s="367"/>
      <c r="E7" s="367"/>
      <c r="F7" s="367"/>
      <c r="G7" s="367"/>
      <c r="H7" s="367"/>
      <c r="I7" s="367"/>
      <c r="J7" s="367"/>
      <c r="K7" s="367"/>
    </row>
    <row r="8" spans="1:16" ht="15" customHeight="1">
      <c r="B8" s="335"/>
      <c r="C8" s="335"/>
      <c r="D8" s="335"/>
      <c r="E8" s="335"/>
      <c r="F8" s="335"/>
      <c r="G8" s="335"/>
      <c r="H8" s="335"/>
      <c r="I8" s="335"/>
      <c r="J8" s="335"/>
      <c r="K8" s="335"/>
    </row>
    <row r="9" spans="1:16" ht="30" customHeight="1"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260"/>
      <c r="M9" s="260"/>
      <c r="N9" s="260"/>
      <c r="O9" s="260"/>
      <c r="P9" s="66"/>
    </row>
    <row r="11" spans="1:16">
      <c r="B11" s="9" t="s">
        <v>8</v>
      </c>
      <c r="C11" s="10"/>
      <c r="D11" s="10"/>
    </row>
    <row r="12" spans="1:16" ht="36" customHeight="1">
      <c r="B12" s="124" t="s">
        <v>0</v>
      </c>
      <c r="C12" s="125" t="s">
        <v>163</v>
      </c>
      <c r="D12" s="126" t="s">
        <v>168</v>
      </c>
    </row>
    <row r="13" spans="1:16" ht="30.95" customHeight="1">
      <c r="B13" s="127" t="s">
        <v>21</v>
      </c>
      <c r="C13" s="130">
        <v>848</v>
      </c>
      <c r="D13" s="131">
        <v>740</v>
      </c>
    </row>
    <row r="14" spans="1:16" ht="30.95" customHeight="1">
      <c r="B14" s="128" t="s">
        <v>22</v>
      </c>
      <c r="C14" s="132">
        <v>522</v>
      </c>
      <c r="D14" s="131">
        <v>400</v>
      </c>
    </row>
    <row r="15" spans="1:16" ht="13.5" customHeight="1">
      <c r="B15" s="128"/>
      <c r="C15" s="133"/>
      <c r="D15" s="131"/>
    </row>
    <row r="16" spans="1:16" ht="9" customHeight="1">
      <c r="B16" s="122"/>
      <c r="C16" s="134"/>
      <c r="D16" s="135"/>
    </row>
    <row r="17" spans="2:4" ht="30.95" customHeight="1">
      <c r="B17" s="129" t="s">
        <v>5</v>
      </c>
      <c r="C17" s="136">
        <f>C13+C14+C15</f>
        <v>1370</v>
      </c>
      <c r="D17" s="136">
        <f>D13+D14+D15</f>
        <v>1140</v>
      </c>
    </row>
    <row r="18" spans="2:4" ht="30.95" customHeight="1">
      <c r="B18" s="12"/>
      <c r="C18" s="13"/>
      <c r="D18" s="13"/>
    </row>
    <row r="19" spans="2:4" ht="30.95" customHeight="1">
      <c r="B19" s="12"/>
      <c r="C19" s="13"/>
      <c r="D19" s="13"/>
    </row>
    <row r="20" spans="2:4" ht="30.95" customHeight="1"/>
    <row r="21" spans="2:4" ht="30.95" customHeight="1" thickBot="1"/>
    <row r="22" spans="2:4" ht="30.95" customHeight="1" thickBot="1">
      <c r="B22" s="138" t="s">
        <v>134</v>
      </c>
      <c r="C22" s="139" t="s">
        <v>131</v>
      </c>
      <c r="D22" s="137" t="s">
        <v>132</v>
      </c>
    </row>
    <row r="23" spans="2:4" ht="30.95" customHeight="1" thickBot="1">
      <c r="B23" s="138" t="s">
        <v>133</v>
      </c>
      <c r="C23" s="139">
        <v>1027</v>
      </c>
      <c r="D23" s="137">
        <v>113</v>
      </c>
    </row>
    <row r="24" spans="2:4" ht="33" customHeight="1" thickBot="1">
      <c r="B24" s="138" t="s">
        <v>5</v>
      </c>
      <c r="C24" s="368">
        <f>C23+D23</f>
        <v>1140</v>
      </c>
      <c r="D24" s="369"/>
    </row>
    <row r="25" spans="2:4" ht="30.95" customHeight="1">
      <c r="B25" s="12"/>
      <c r="C25" s="13"/>
      <c r="D25" s="13"/>
    </row>
    <row r="26" spans="2:4" ht="30.95" customHeight="1">
      <c r="B26" s="12"/>
      <c r="C26" s="13"/>
      <c r="D26" s="13"/>
    </row>
    <row r="27" spans="2:4" ht="30.95" customHeight="1">
      <c r="B27" s="12"/>
      <c r="C27" s="13"/>
      <c r="D27" s="13"/>
    </row>
    <row r="28" spans="2:4" ht="4.5" customHeight="1">
      <c r="B28" s="12"/>
      <c r="C28" s="13"/>
      <c r="D28" s="13"/>
    </row>
    <row r="29" spans="2:4" ht="30.95" customHeight="1">
      <c r="B29" s="12"/>
      <c r="C29" s="13"/>
      <c r="D29" s="13"/>
    </row>
    <row r="30" spans="2:4" ht="30.95" customHeight="1">
      <c r="B30" s="12"/>
      <c r="C30" s="13"/>
      <c r="D30" s="13"/>
    </row>
  </sheetData>
  <mergeCells count="2">
    <mergeCell ref="A6:K7"/>
    <mergeCell ref="C24:D2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C2:O41"/>
  <sheetViews>
    <sheetView showGridLines="0" view="pageLayout" topLeftCell="A28" zoomScaleNormal="100" workbookViewId="0">
      <selection activeCell="C37" sqref="C37"/>
    </sheetView>
  </sheetViews>
  <sheetFormatPr baseColWidth="10" defaultRowHeight="12.75"/>
  <cols>
    <col min="1" max="2" width="5.140625" customWidth="1"/>
    <col min="3" max="3" width="16.140625" customWidth="1"/>
    <col min="4" max="4" width="14.140625" customWidth="1"/>
    <col min="5" max="6" width="17.85546875" customWidth="1"/>
    <col min="7" max="7" width="14.28515625" customWidth="1"/>
    <col min="8" max="8" width="12" customWidth="1"/>
    <col min="9" max="12" width="13.7109375" customWidth="1"/>
    <col min="13" max="13" width="15.42578125" customWidth="1"/>
  </cols>
  <sheetData>
    <row r="2" spans="3:15">
      <c r="C2" s="367" t="s">
        <v>172</v>
      </c>
      <c r="D2" s="367"/>
      <c r="E2" s="367"/>
      <c r="F2" s="367"/>
      <c r="G2" s="367"/>
      <c r="H2" s="367"/>
      <c r="I2" s="367"/>
      <c r="J2" s="367"/>
      <c r="K2" s="367"/>
      <c r="L2" s="367"/>
      <c r="M2" s="367"/>
    </row>
    <row r="3" spans="3:15"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</row>
    <row r="4" spans="3:15" ht="12.75" customHeight="1"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</row>
    <row r="5" spans="3:15" ht="12.75" customHeight="1">
      <c r="D5" s="261"/>
      <c r="E5" s="261"/>
      <c r="F5" s="261"/>
      <c r="G5" s="261"/>
      <c r="H5" s="261"/>
      <c r="I5" s="261"/>
      <c r="J5" s="261"/>
      <c r="K5" s="261"/>
      <c r="L5" s="261"/>
      <c r="M5" s="261"/>
    </row>
    <row r="6" spans="3:15" ht="12.75" customHeight="1">
      <c r="D6" s="261"/>
      <c r="E6" s="261"/>
      <c r="F6" s="261"/>
      <c r="G6" s="261"/>
      <c r="H6" s="261"/>
      <c r="I6" s="261"/>
      <c r="J6" s="261"/>
      <c r="K6" s="261"/>
      <c r="L6" s="261"/>
      <c r="M6" s="261"/>
    </row>
    <row r="10" spans="3:15" ht="15.75" thickBot="1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3:15" s="71" customFormat="1" ht="33" customHeight="1" thickBot="1">
      <c r="C11" s="306" t="s">
        <v>32</v>
      </c>
      <c r="D11" s="307" t="s">
        <v>135</v>
      </c>
      <c r="E11" s="304" t="s">
        <v>136</v>
      </c>
      <c r="F11" s="305" t="s">
        <v>203</v>
      </c>
      <c r="G11" s="305" t="s">
        <v>137</v>
      </c>
      <c r="H11" s="317" t="s">
        <v>138</v>
      </c>
      <c r="I11" s="305" t="s">
        <v>165</v>
      </c>
      <c r="J11" s="305" t="s">
        <v>166</v>
      </c>
      <c r="K11" s="318" t="s">
        <v>167</v>
      </c>
      <c r="L11" s="319" t="s">
        <v>161</v>
      </c>
      <c r="M11" s="306" t="s">
        <v>5</v>
      </c>
      <c r="N11" s="173"/>
      <c r="O11" s="173"/>
    </row>
    <row r="12" spans="3:15" ht="16.5" thickBot="1">
      <c r="C12" s="310" t="s">
        <v>139</v>
      </c>
      <c r="D12" s="308">
        <v>439</v>
      </c>
      <c r="E12" s="303">
        <v>4</v>
      </c>
      <c r="F12" s="303">
        <v>12</v>
      </c>
      <c r="G12" s="303">
        <v>9</v>
      </c>
      <c r="H12" s="221">
        <v>4</v>
      </c>
      <c r="I12" s="303">
        <v>121</v>
      </c>
      <c r="J12" s="303">
        <f t="shared" ref="J12:J16" si="0">SUM(J8:J11)</f>
        <v>0</v>
      </c>
      <c r="K12" s="303">
        <f t="shared" ref="K12:K16" si="1">SUM(K8:K11)</f>
        <v>0</v>
      </c>
      <c r="L12" s="316">
        <v>8</v>
      </c>
      <c r="M12" s="222">
        <f>SUM(D12:L12)</f>
        <v>597</v>
      </c>
      <c r="N12" s="79"/>
      <c r="O12" s="79"/>
    </row>
    <row r="13" spans="3:15" ht="10.5" customHeight="1" thickBot="1">
      <c r="C13" s="311"/>
      <c r="D13" s="309"/>
      <c r="E13" s="175"/>
      <c r="F13" s="175"/>
      <c r="G13" s="175"/>
      <c r="H13" s="176"/>
      <c r="I13" s="175"/>
      <c r="J13" s="175">
        <f t="shared" si="0"/>
        <v>0</v>
      </c>
      <c r="K13" s="175">
        <f t="shared" si="1"/>
        <v>0</v>
      </c>
      <c r="L13" s="316"/>
      <c r="M13" s="174"/>
      <c r="N13" s="79"/>
      <c r="O13" s="79"/>
    </row>
    <row r="14" spans="3:15" ht="16.5" thickBot="1">
      <c r="C14" s="311" t="s">
        <v>140</v>
      </c>
      <c r="D14" s="309">
        <v>30</v>
      </c>
      <c r="E14" s="175">
        <v>1</v>
      </c>
      <c r="F14" s="175">
        <v>0</v>
      </c>
      <c r="G14" s="175">
        <v>2</v>
      </c>
      <c r="H14" s="176">
        <v>0</v>
      </c>
      <c r="I14" s="175">
        <v>8</v>
      </c>
      <c r="J14" s="175">
        <f t="shared" si="0"/>
        <v>0</v>
      </c>
      <c r="K14" s="175">
        <f t="shared" si="1"/>
        <v>0</v>
      </c>
      <c r="L14" s="316">
        <v>3</v>
      </c>
      <c r="M14" s="174">
        <f>SUM(D14:L14)</f>
        <v>44</v>
      </c>
      <c r="N14" s="79"/>
      <c r="O14" s="79"/>
    </row>
    <row r="15" spans="3:15" ht="6.75" customHeight="1" thickBot="1">
      <c r="C15" s="311"/>
      <c r="D15" s="309"/>
      <c r="E15" s="175"/>
      <c r="F15" s="175"/>
      <c r="G15" s="175"/>
      <c r="H15" s="175"/>
      <c r="I15" s="176"/>
      <c r="J15" s="316">
        <f t="shared" si="0"/>
        <v>0</v>
      </c>
      <c r="K15" s="316">
        <f t="shared" si="1"/>
        <v>0</v>
      </c>
      <c r="L15" s="316"/>
      <c r="M15" s="174"/>
      <c r="N15" s="79"/>
      <c r="O15" s="79"/>
    </row>
    <row r="16" spans="3:15" ht="36" customHeight="1" thickBot="1">
      <c r="C16" s="302"/>
      <c r="D16" s="336">
        <f t="shared" ref="D16:I16" si="2">SUM(D12:D15)</f>
        <v>469</v>
      </c>
      <c r="E16" s="337">
        <f t="shared" si="2"/>
        <v>5</v>
      </c>
      <c r="F16" s="337">
        <f t="shared" si="2"/>
        <v>12</v>
      </c>
      <c r="G16" s="337">
        <f t="shared" si="2"/>
        <v>11</v>
      </c>
      <c r="H16" s="337">
        <f t="shared" si="2"/>
        <v>4</v>
      </c>
      <c r="I16" s="338">
        <f t="shared" si="2"/>
        <v>129</v>
      </c>
      <c r="J16" s="338">
        <f t="shared" si="0"/>
        <v>0</v>
      </c>
      <c r="K16" s="338">
        <f t="shared" si="1"/>
        <v>0</v>
      </c>
      <c r="L16" s="338">
        <f>SUM(L12:L15)</f>
        <v>11</v>
      </c>
      <c r="M16" s="339">
        <f>SUM(D16:L16)</f>
        <v>641</v>
      </c>
      <c r="N16" s="79"/>
      <c r="O16" s="79"/>
    </row>
    <row r="17" spans="3:15" ht="15"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spans="3:15" ht="15"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3:15" s="321" customFormat="1" ht="15"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</row>
    <row r="20" spans="3:15" ht="15"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spans="3:15" ht="15"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spans="3:15" ht="15"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spans="3:15" ht="15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3:15" ht="15"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spans="3:15" ht="15">
      <c r="N25" s="79"/>
      <c r="O25" s="79"/>
    </row>
    <row r="26" spans="3:15" ht="15">
      <c r="N26" s="79"/>
      <c r="O26" s="79"/>
    </row>
    <row r="41" spans="3:3" ht="15">
      <c r="C41" s="8"/>
    </row>
  </sheetData>
  <mergeCells count="1">
    <mergeCell ref="C2:M4"/>
  </mergeCells>
  <printOptions horizontalCentered="1"/>
  <pageMargins left="0.23622047244094491" right="0.23622047244094491" top="0.74803149606299213" bottom="0.74803149606299213" header="0.31496062992125984" footer="0.31496062992125984"/>
  <pageSetup scale="69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3:L33"/>
  <sheetViews>
    <sheetView showGridLines="0" view="pageLayout" topLeftCell="A16" zoomScaleNormal="100" workbookViewId="0">
      <selection activeCell="G29" sqref="G29"/>
    </sheetView>
  </sheetViews>
  <sheetFormatPr baseColWidth="10" defaultRowHeight="12.75"/>
  <cols>
    <col min="1" max="1" width="6.42578125" style="85" customWidth="1"/>
    <col min="2" max="2" width="17.140625" style="85" customWidth="1"/>
    <col min="3" max="3" width="16.5703125" style="85" hidden="1" customWidth="1"/>
    <col min="4" max="4" width="15.5703125" style="85" hidden="1" customWidth="1"/>
    <col min="5" max="5" width="10.42578125" style="85" customWidth="1"/>
    <col min="6" max="6" width="10.7109375" style="85" customWidth="1"/>
    <col min="7" max="7" width="11.42578125" style="85"/>
    <col min="8" max="8" width="5.7109375" style="86" customWidth="1"/>
    <col min="9" max="9" width="11.42578125" style="86"/>
    <col min="10" max="18" width="5.7109375" style="85" customWidth="1"/>
    <col min="19" max="16384" width="11.42578125" style="85"/>
  </cols>
  <sheetData>
    <row r="3" spans="2:12">
      <c r="B3" s="340" t="s">
        <v>159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</row>
    <row r="4" spans="2:12"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</row>
    <row r="5" spans="2:12"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</row>
    <row r="6" spans="2:12" ht="13.5" customHeight="1">
      <c r="B6" s="84"/>
    </row>
    <row r="7" spans="2:12" ht="18.75" customHeight="1" thickBot="1">
      <c r="B7" s="374"/>
      <c r="C7" s="374"/>
      <c r="D7" s="374"/>
      <c r="E7" s="374"/>
      <c r="F7" s="374"/>
      <c r="G7" s="374"/>
      <c r="H7" s="87"/>
      <c r="I7" s="87"/>
    </row>
    <row r="8" spans="2:12" ht="22.5" customHeight="1" thickBot="1">
      <c r="B8" s="375" t="s">
        <v>173</v>
      </c>
      <c r="C8" s="376"/>
      <c r="D8" s="376"/>
      <c r="E8" s="376"/>
      <c r="F8" s="376"/>
      <c r="G8" s="377"/>
      <c r="H8" s="88"/>
      <c r="I8" s="88"/>
    </row>
    <row r="9" spans="2:12" ht="3" customHeight="1" thickBot="1">
      <c r="B9" s="91"/>
      <c r="C9" s="92"/>
      <c r="D9" s="92"/>
      <c r="E9" s="92"/>
      <c r="F9" s="92"/>
      <c r="G9" s="93"/>
    </row>
    <row r="10" spans="2:12" s="86" customFormat="1" ht="26.25" customHeight="1" thickBot="1">
      <c r="B10" s="371" t="s">
        <v>30</v>
      </c>
      <c r="C10" s="372"/>
      <c r="D10" s="372"/>
      <c r="E10" s="372"/>
      <c r="F10" s="372"/>
      <c r="G10" s="373"/>
      <c r="H10" s="63"/>
      <c r="I10" s="63"/>
    </row>
    <row r="11" spans="2:12" ht="31.5" customHeight="1" thickBot="1">
      <c r="B11" s="177" t="s">
        <v>32</v>
      </c>
      <c r="C11" s="262" t="s">
        <v>26</v>
      </c>
      <c r="D11" s="263" t="s">
        <v>112</v>
      </c>
      <c r="E11" s="263" t="s">
        <v>28</v>
      </c>
      <c r="F11" s="264" t="s">
        <v>29</v>
      </c>
      <c r="G11" s="265" t="s">
        <v>5</v>
      </c>
      <c r="H11" s="15"/>
      <c r="I11" s="15"/>
    </row>
    <row r="12" spans="2:12" ht="24" customHeight="1">
      <c r="B12" s="266" t="s">
        <v>24</v>
      </c>
      <c r="C12" s="267"/>
      <c r="D12" s="267"/>
      <c r="E12" s="267">
        <v>3</v>
      </c>
      <c r="F12" s="267">
        <v>4</v>
      </c>
      <c r="G12" s="268">
        <f>Tabla8[[#This Row],[JUZGADO IV]]+Tabla8[[#This Row],[JUZGADO III]]+Tabla8[[#This Row],[COLEGIADO]]+Tabla8[[#This Row],[ASUNTOS INTERNOS]]</f>
        <v>7</v>
      </c>
    </row>
    <row r="13" spans="2:12" ht="24" customHeight="1">
      <c r="B13" s="269" t="s">
        <v>25</v>
      </c>
      <c r="C13" s="270"/>
      <c r="D13" s="270"/>
      <c r="E13" s="270">
        <v>2</v>
      </c>
      <c r="F13" s="270">
        <v>1</v>
      </c>
      <c r="G13" s="271">
        <f>Tabla8[[#This Row],[JUZGADO IV]]+Tabla8[[#This Row],[JUZGADO III]]+Tabla8[[#This Row],[ASUNTOS INTERNOS]]</f>
        <v>3</v>
      </c>
    </row>
    <row r="14" spans="2:12" ht="12" customHeight="1" thickBot="1">
      <c r="B14" s="272"/>
    </row>
    <row r="15" spans="2:12" ht="24" customHeight="1">
      <c r="B15" s="297" t="s">
        <v>125</v>
      </c>
      <c r="C15" s="298" t="e">
        <f>C12+#REF!+C13</f>
        <v>#REF!</v>
      </c>
      <c r="D15" s="298" t="e">
        <f>D12+#REF!+D13</f>
        <v>#REF!</v>
      </c>
      <c r="E15" s="298">
        <f>E12+E13</f>
        <v>5</v>
      </c>
      <c r="F15" s="298">
        <f>F12+F13</f>
        <v>5</v>
      </c>
      <c r="G15" s="298">
        <f>G12+G13</f>
        <v>10</v>
      </c>
    </row>
    <row r="16" spans="2:12" ht="13.5" thickBot="1">
      <c r="B16" s="84"/>
    </row>
    <row r="17" spans="2:9" ht="22.5" customHeight="1" thickBot="1">
      <c r="B17" s="371" t="s">
        <v>31</v>
      </c>
      <c r="C17" s="372"/>
      <c r="D17" s="372"/>
      <c r="E17" s="372"/>
      <c r="F17" s="372"/>
      <c r="G17" s="373"/>
      <c r="H17" s="63"/>
      <c r="I17" s="63"/>
    </row>
    <row r="18" spans="2:9" ht="32.25" customHeight="1" thickBot="1">
      <c r="B18" s="273" t="s">
        <v>32</v>
      </c>
      <c r="C18" s="274" t="s">
        <v>26</v>
      </c>
      <c r="D18" s="275" t="s">
        <v>27</v>
      </c>
      <c r="E18" s="275" t="s">
        <v>28</v>
      </c>
      <c r="F18" s="276" t="s">
        <v>29</v>
      </c>
      <c r="G18" s="277" t="s">
        <v>5</v>
      </c>
      <c r="H18" s="15"/>
      <c r="I18" s="15"/>
    </row>
    <row r="19" spans="2:9" ht="0.75" customHeight="1" thickBot="1">
      <c r="B19" s="278"/>
      <c r="C19" s="85">
        <v>0</v>
      </c>
      <c r="E19" s="85">
        <f t="shared" ref="E19" si="0">E16+E17</f>
        <v>0</v>
      </c>
      <c r="G19" s="279">
        <f>Tabla9[[#This Row],[JUZGADO IV]]+Tabla9[[#This Row],[JUZGADO III]]+Tabla9[[#This Row],[JUZGADO I]]+Tabla9[[#This Row],[ASUNTOS INTERNOS]]</f>
        <v>0</v>
      </c>
    </row>
    <row r="20" spans="2:9" ht="24" customHeight="1">
      <c r="B20" s="280" t="s">
        <v>24</v>
      </c>
      <c r="C20" s="267"/>
      <c r="D20" s="267"/>
      <c r="E20" s="267">
        <v>7</v>
      </c>
      <c r="F20" s="267">
        <v>2</v>
      </c>
      <c r="G20" s="281">
        <f>Tabla9[[#This Row],[JUZGADO IV]]+Tabla9[[#This Row],[JUZGADO III]]+Tabla9[[#This Row],[JUZGADO I]]+Tabla9[[#This Row],[ASUNTOS INTERNOS]]</f>
        <v>9</v>
      </c>
    </row>
    <row r="21" spans="2:9" ht="24" customHeight="1">
      <c r="B21" s="282" t="s">
        <v>25</v>
      </c>
      <c r="C21" s="270"/>
      <c r="D21" s="270"/>
      <c r="E21" s="270">
        <v>1</v>
      </c>
      <c r="F21" s="270">
        <v>0</v>
      </c>
      <c r="G21" s="283">
        <f>Tabla9[[#This Row],[JUZGADO IV]]+Tabla9[[#This Row],[JUZGADO III]]+Tabla9[[#This Row],[JUZGADO I]]+Tabla9[[#This Row],[ASUNTOS INTERNOS]]</f>
        <v>1</v>
      </c>
    </row>
    <row r="22" spans="2:9" ht="7.5" customHeight="1" thickBot="1"/>
    <row r="23" spans="2:9" ht="24" customHeight="1" thickBot="1">
      <c r="B23" s="295" t="s">
        <v>126</v>
      </c>
      <c r="C23" s="296" t="e">
        <f>C20+#REF!+C21</f>
        <v>#REF!</v>
      </c>
      <c r="D23" s="296" t="e">
        <f>D20+#REF!+D21</f>
        <v>#REF!</v>
      </c>
      <c r="E23" s="296">
        <f>E20+E21</f>
        <v>8</v>
      </c>
      <c r="F23" s="296">
        <f>F20+F21</f>
        <v>2</v>
      </c>
      <c r="G23" s="296">
        <f>G20+G21</f>
        <v>10</v>
      </c>
    </row>
    <row r="24" spans="2:9" ht="7.5" customHeight="1"/>
    <row r="25" spans="2:9" hidden="1"/>
    <row r="30" spans="2:9" s="90" customFormat="1">
      <c r="B30" s="89"/>
      <c r="C30" s="89"/>
      <c r="D30" s="89"/>
      <c r="H30" s="89"/>
      <c r="I30" s="89"/>
    </row>
    <row r="31" spans="2:9" s="90" customFormat="1">
      <c r="B31" s="89"/>
      <c r="C31" s="370"/>
      <c r="D31" s="370"/>
      <c r="E31" s="370"/>
      <c r="H31" s="89"/>
      <c r="I31" s="89"/>
    </row>
    <row r="32" spans="2:9" s="90" customFormat="1">
      <c r="B32" s="89"/>
      <c r="C32" s="89"/>
      <c r="D32" s="89"/>
      <c r="H32" s="89"/>
      <c r="I32" s="89"/>
    </row>
    <row r="33" spans="2:9" s="90" customFormat="1">
      <c r="B33" s="89"/>
      <c r="C33" s="89"/>
      <c r="D33" s="89"/>
      <c r="H33" s="89"/>
      <c r="I33" s="89"/>
    </row>
  </sheetData>
  <mergeCells count="6">
    <mergeCell ref="C31:E31"/>
    <mergeCell ref="B3:L5"/>
    <mergeCell ref="B10:G10"/>
    <mergeCell ref="B17:G17"/>
    <mergeCell ref="B7:G7"/>
    <mergeCell ref="B8:G8"/>
  </mergeCells>
  <printOptions horizontalCentered="1"/>
  <pageMargins left="0.23622047244094491" right="0.23622047244094491" top="0.74803149606299213" bottom="0.74803149606299213" header="0.31496062992125984" footer="0.31496062992125984"/>
  <pageSetup scale="96" orientation="landscape" r:id="rId1"/>
  <headerFooter alignWithMargins="0">
    <oddHeader xml:space="preserve">&amp;L
</oddHeader>
  </headerFooter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3:M28"/>
  <sheetViews>
    <sheetView showGridLines="0" view="pageLayout" topLeftCell="A19" zoomScaleNormal="100" workbookViewId="0">
      <selection activeCell="D28" sqref="D28"/>
    </sheetView>
  </sheetViews>
  <sheetFormatPr baseColWidth="10" defaultRowHeight="12.75"/>
  <cols>
    <col min="1" max="1" width="3.7109375" customWidth="1"/>
    <col min="2" max="2" width="19.8554687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40" t="s">
        <v>158</v>
      </c>
      <c r="C3" s="340"/>
      <c r="D3" s="340"/>
      <c r="E3" s="340"/>
      <c r="F3" s="340"/>
      <c r="G3" s="340"/>
      <c r="H3" s="340"/>
      <c r="I3" s="340"/>
    </row>
    <row r="4" spans="2:13">
      <c r="B4" s="340"/>
      <c r="C4" s="340"/>
      <c r="D4" s="340"/>
      <c r="E4" s="340"/>
      <c r="F4" s="340"/>
      <c r="G4" s="340"/>
      <c r="H4" s="340"/>
      <c r="I4" s="340"/>
    </row>
    <row r="5" spans="2:13">
      <c r="B5" s="340"/>
      <c r="C5" s="340"/>
      <c r="D5" s="340"/>
      <c r="E5" s="340"/>
      <c r="F5" s="340"/>
      <c r="G5" s="340"/>
      <c r="H5" s="340"/>
      <c r="I5" s="340"/>
    </row>
    <row r="6" spans="2:13" ht="12.75" customHeight="1">
      <c r="C6" s="261"/>
      <c r="D6" s="261"/>
      <c r="E6" s="261"/>
      <c r="F6" s="261"/>
      <c r="G6" s="261"/>
      <c r="H6" s="261"/>
      <c r="I6" s="261"/>
    </row>
    <row r="7" spans="2:13" ht="12.75" customHeight="1">
      <c r="C7" s="261"/>
      <c r="D7" s="261"/>
      <c r="E7" s="261"/>
      <c r="F7" s="261"/>
      <c r="G7" s="261"/>
      <c r="H7" s="261"/>
      <c r="I7" s="261"/>
    </row>
    <row r="9" spans="2:13" ht="13.5" thickBot="1"/>
    <row r="10" spans="2:13" s="67" customFormat="1" ht="24.75" customHeight="1" thickBot="1">
      <c r="C10" s="375" t="s">
        <v>174</v>
      </c>
      <c r="D10" s="377"/>
      <c r="E10" s="105"/>
      <c r="F10" s="105"/>
      <c r="H10" s="378"/>
      <c r="I10" s="378"/>
      <c r="J10" s="378"/>
      <c r="K10" s="378"/>
      <c r="L10" s="378"/>
      <c r="M10" s="378"/>
    </row>
    <row r="11" spans="2:13" ht="24" customHeight="1" thickBot="1">
      <c r="C11" s="299" t="s">
        <v>30</v>
      </c>
      <c r="D11" s="300" t="s">
        <v>31</v>
      </c>
    </row>
    <row r="12" spans="2:13" ht="18">
      <c r="B12" s="68" t="s">
        <v>33</v>
      </c>
      <c r="C12" s="100"/>
      <c r="D12" s="97"/>
    </row>
    <row r="13" spans="2:13" ht="8.25" customHeight="1">
      <c r="B13" s="69"/>
      <c r="C13" s="101"/>
      <c r="D13" s="98"/>
      <c r="H13" s="8"/>
      <c r="I13" s="72"/>
    </row>
    <row r="14" spans="2:13" ht="18">
      <c r="B14" s="69" t="s">
        <v>113</v>
      </c>
      <c r="C14" s="101">
        <v>1</v>
      </c>
      <c r="D14" s="98">
        <v>2</v>
      </c>
      <c r="H14" s="8"/>
      <c r="I14" s="72"/>
    </row>
    <row r="15" spans="2:13" ht="9" customHeight="1">
      <c r="B15" s="69"/>
      <c r="C15" s="101"/>
      <c r="D15" s="98"/>
      <c r="H15" s="8"/>
      <c r="I15" s="72"/>
    </row>
    <row r="16" spans="2:13" ht="18">
      <c r="B16" s="69" t="s">
        <v>25</v>
      </c>
      <c r="C16" s="101"/>
      <c r="D16" s="98">
        <v>2</v>
      </c>
      <c r="H16" s="8"/>
      <c r="I16" s="72"/>
    </row>
    <row r="17" spans="2:9" ht="3.75" customHeight="1">
      <c r="B17" s="140"/>
      <c r="C17" s="141"/>
      <c r="D17" s="142"/>
      <c r="H17" s="8"/>
      <c r="I17" s="72"/>
    </row>
    <row r="18" spans="2:9" ht="18">
      <c r="B18" s="140" t="s">
        <v>141</v>
      </c>
      <c r="C18" s="141"/>
      <c r="D18" s="142"/>
      <c r="H18" s="8"/>
      <c r="I18" s="72"/>
    </row>
    <row r="19" spans="2:9" ht="9.75" customHeight="1" thickBot="1">
      <c r="B19" s="70"/>
      <c r="C19" s="102"/>
      <c r="D19" s="99"/>
      <c r="H19" s="8"/>
      <c r="I19" s="72"/>
    </row>
    <row r="20" spans="2:9" ht="16.5" thickBot="1">
      <c r="B20" s="1" t="s">
        <v>5</v>
      </c>
      <c r="C20" s="103">
        <f>SUM(C12:C19)</f>
        <v>1</v>
      </c>
      <c r="D20" s="104">
        <f>SUM(D12:D19)</f>
        <v>4</v>
      </c>
      <c r="I20" s="72"/>
    </row>
    <row r="21" spans="2:9" ht="15.75">
      <c r="C21" s="71"/>
      <c r="I21" s="72"/>
    </row>
    <row r="23" spans="2:9" ht="15.75">
      <c r="C23" s="72"/>
      <c r="I23" s="72"/>
    </row>
    <row r="28" spans="2:9" ht="25.5" customHeight="1"/>
  </sheetData>
  <mergeCells count="3">
    <mergeCell ref="C10:D10"/>
    <mergeCell ref="H10:M10"/>
    <mergeCell ref="B3:I5"/>
  </mergeCells>
  <printOptions horizontalCentered="1"/>
  <pageMargins left="0.23622047244094491" right="0.23622047244094491" top="0.74803149606299213" bottom="0.74803149606299213" header="0.31496062992125984" footer="0.31496062992125984"/>
  <pageSetup scale="97" orientation="landscape" r:id="rId1"/>
  <headerFooter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35"/>
  <sheetViews>
    <sheetView showGridLines="0" view="pageLayout" topLeftCell="A7" zoomScale="75" zoomScaleNormal="50" zoomScaleSheetLayoutView="75" zoomScalePageLayoutView="75" workbookViewId="0">
      <selection activeCell="C26" sqref="C26:D26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41" t="s">
        <v>179</v>
      </c>
      <c r="C2" s="341"/>
      <c r="D2" s="341"/>
      <c r="E2" s="341"/>
      <c r="F2" s="341"/>
      <c r="G2" s="341"/>
      <c r="H2" s="341"/>
      <c r="I2" s="341"/>
    </row>
    <row r="3" spans="1:17" ht="15" customHeight="1">
      <c r="B3" s="341"/>
      <c r="C3" s="341"/>
      <c r="D3" s="341"/>
      <c r="E3" s="341"/>
      <c r="F3" s="341"/>
      <c r="G3" s="341"/>
      <c r="H3" s="341"/>
      <c r="I3" s="341"/>
      <c r="J3" s="229"/>
      <c r="K3" s="229"/>
    </row>
    <row r="4" spans="1:17" ht="15" customHeight="1">
      <c r="A4" s="229"/>
      <c r="B4" s="341"/>
      <c r="C4" s="341"/>
      <c r="D4" s="341"/>
      <c r="E4" s="341"/>
      <c r="F4" s="341"/>
      <c r="G4" s="341"/>
      <c r="H4" s="341"/>
      <c r="I4" s="341"/>
      <c r="J4" s="229"/>
      <c r="K4" s="229"/>
    </row>
    <row r="5" spans="1:17" ht="15" customHeight="1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7" ht="13.5" customHeight="1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61"/>
      <c r="M6" s="61"/>
      <c r="N6" s="61"/>
      <c r="O6" s="61"/>
      <c r="P6" s="61"/>
      <c r="Q6" s="61"/>
    </row>
    <row r="8" spans="1:17" ht="11.1" customHeight="1">
      <c r="B8" s="4"/>
      <c r="C8" s="4"/>
      <c r="D8" s="4"/>
    </row>
    <row r="9" spans="1:17" ht="36" customHeight="1">
      <c r="B9" s="143" t="s">
        <v>13</v>
      </c>
      <c r="C9" s="227" t="s">
        <v>163</v>
      </c>
      <c r="D9" s="228" t="s">
        <v>168</v>
      </c>
    </row>
    <row r="10" spans="1:17" ht="30.95" customHeight="1">
      <c r="B10" s="144" t="s">
        <v>11</v>
      </c>
      <c r="C10" s="196">
        <v>0</v>
      </c>
      <c r="D10" s="181">
        <v>0</v>
      </c>
    </row>
    <row r="11" spans="1:17" ht="30.95" customHeight="1">
      <c r="B11" s="144" t="s">
        <v>117</v>
      </c>
      <c r="C11" s="197">
        <v>0</v>
      </c>
      <c r="D11" s="181">
        <v>1</v>
      </c>
    </row>
    <row r="12" spans="1:17" ht="30.95" customHeight="1">
      <c r="B12" s="144" t="s">
        <v>12</v>
      </c>
      <c r="C12" s="197">
        <v>12</v>
      </c>
      <c r="D12" s="181">
        <v>31</v>
      </c>
    </row>
    <row r="13" spans="1:17" ht="37.5" customHeight="1">
      <c r="B13" s="144" t="s">
        <v>10</v>
      </c>
      <c r="C13" s="197">
        <v>43</v>
      </c>
      <c r="D13" s="181">
        <v>43</v>
      </c>
    </row>
    <row r="14" spans="1:17" ht="39.75" customHeight="1">
      <c r="B14" s="144" t="s">
        <v>9</v>
      </c>
      <c r="C14" s="197">
        <v>67</v>
      </c>
      <c r="D14" s="181">
        <v>85</v>
      </c>
    </row>
    <row r="15" spans="1:17" ht="30.95" customHeight="1" thickBot="1">
      <c r="B15" s="145" t="s">
        <v>114</v>
      </c>
      <c r="C15" s="198">
        <v>201</v>
      </c>
      <c r="D15" s="183">
        <v>183</v>
      </c>
    </row>
    <row r="16" spans="1:17" ht="6.75" customHeight="1" thickBot="1">
      <c r="B16" s="180"/>
      <c r="C16" s="194"/>
      <c r="D16" s="199"/>
    </row>
    <row r="17" spans="2:4" ht="30.95" customHeight="1">
      <c r="B17" s="146" t="s">
        <v>5</v>
      </c>
      <c r="C17" s="195">
        <f>SUM(C10:C16)</f>
        <v>323</v>
      </c>
      <c r="D17" s="200">
        <f>SUM(D10:D16)</f>
        <v>343</v>
      </c>
    </row>
    <row r="18" spans="2:4" ht="11.1" customHeight="1"/>
    <row r="19" spans="2:4" ht="11.1" customHeight="1"/>
    <row r="21" spans="2:4">
      <c r="B21" s="5"/>
    </row>
    <row r="22" spans="2:4">
      <c r="B22" s="344"/>
      <c r="C22" s="344"/>
      <c r="D22" s="344"/>
    </row>
    <row r="23" spans="2:4">
      <c r="B23" s="344"/>
      <c r="C23" s="344"/>
      <c r="D23" s="344"/>
    </row>
    <row r="24" spans="2:4" ht="18.75">
      <c r="B24" s="223"/>
      <c r="C24" s="342"/>
      <c r="D24" s="342"/>
    </row>
    <row r="25" spans="2:4" ht="18.75">
      <c r="B25" s="223"/>
      <c r="C25" s="342"/>
      <c r="D25" s="342"/>
    </row>
    <row r="26" spans="2:4" ht="18.75">
      <c r="B26" s="223"/>
      <c r="C26" s="342"/>
      <c r="D26" s="342"/>
    </row>
    <row r="27" spans="2:4" ht="18.75">
      <c r="B27" s="223"/>
      <c r="C27" s="342"/>
      <c r="D27" s="342"/>
    </row>
    <row r="28" spans="2:4" ht="18.75">
      <c r="B28" s="223"/>
      <c r="C28" s="342"/>
      <c r="D28" s="342"/>
    </row>
    <row r="29" spans="2:4" ht="18.75">
      <c r="B29" s="223"/>
      <c r="C29" s="342"/>
      <c r="D29" s="342"/>
    </row>
    <row r="30" spans="2:4" ht="18.75">
      <c r="B30" s="223"/>
      <c r="C30" s="342"/>
      <c r="D30" s="342"/>
    </row>
    <row r="31" spans="2:4" ht="18.75">
      <c r="B31" s="223"/>
      <c r="C31" s="342"/>
      <c r="D31" s="342"/>
    </row>
    <row r="32" spans="2:4" ht="18.75">
      <c r="B32" s="223"/>
      <c r="C32" s="342"/>
      <c r="D32" s="342"/>
    </row>
    <row r="33" spans="2:4" ht="18.75">
      <c r="B33" s="223"/>
      <c r="C33" s="342"/>
      <c r="D33" s="342"/>
    </row>
    <row r="34" spans="2:4" ht="18.75">
      <c r="B34" s="223"/>
      <c r="C34" s="342"/>
      <c r="D34" s="342"/>
    </row>
    <row r="35" spans="2:4" ht="15.75">
      <c r="C35" s="343"/>
      <c r="D35" s="343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25" right="0.25" top="0.75" bottom="0.75" header="0.3" footer="0.3"/>
  <pageSetup scale="72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1"/>
  <sheetViews>
    <sheetView showGridLines="0" view="pageLayout" topLeftCell="A4" zoomScale="75" zoomScaleNormal="50" zoomScaleSheetLayoutView="75" zoomScalePageLayoutView="75" workbookViewId="0">
      <selection activeCell="K12" sqref="K12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1:12">
      <c r="F1" s="83"/>
    </row>
    <row r="3" spans="1:12" ht="15" customHeight="1">
      <c r="A3" s="345" t="s">
        <v>151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230"/>
    </row>
    <row r="4" spans="1:12" ht="24.75" customHeight="1">
      <c r="A4" s="345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230"/>
    </row>
    <row r="5" spans="1:12" ht="15" customHeight="1">
      <c r="A5" s="345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230"/>
    </row>
    <row r="10" spans="1:12">
      <c r="B10" s="6" t="s">
        <v>8</v>
      </c>
      <c r="C10" s="4"/>
      <c r="D10" s="4"/>
    </row>
    <row r="11" spans="1:12" ht="36" customHeight="1">
      <c r="B11" s="147" t="s">
        <v>0</v>
      </c>
      <c r="C11" s="227" t="s">
        <v>163</v>
      </c>
      <c r="D11" s="228" t="s">
        <v>168</v>
      </c>
    </row>
    <row r="12" spans="1:12" ht="30.95" customHeight="1">
      <c r="B12" s="144" t="s">
        <v>14</v>
      </c>
      <c r="C12" s="204">
        <v>9</v>
      </c>
      <c r="D12" s="201">
        <v>12</v>
      </c>
    </row>
    <row r="13" spans="1:12" ht="30.95" customHeight="1">
      <c r="B13" s="144" t="s">
        <v>15</v>
      </c>
      <c r="C13" s="204">
        <v>28</v>
      </c>
      <c r="D13" s="201">
        <v>19</v>
      </c>
    </row>
    <row r="14" spans="1:12" ht="30.95" customHeight="1">
      <c r="B14" s="144" t="s">
        <v>16</v>
      </c>
      <c r="C14" s="204">
        <v>1</v>
      </c>
      <c r="D14" s="201">
        <v>1</v>
      </c>
    </row>
    <row r="15" spans="1:12" ht="13.5" customHeight="1">
      <c r="B15" s="148"/>
      <c r="C15" s="205"/>
      <c r="D15" s="202"/>
    </row>
    <row r="16" spans="1:12" ht="30.95" customHeight="1">
      <c r="B16" s="149" t="s">
        <v>5</v>
      </c>
      <c r="C16" s="203">
        <f>C12+C13</f>
        <v>37</v>
      </c>
      <c r="D16" s="203">
        <f>D12+D13</f>
        <v>31</v>
      </c>
    </row>
    <row r="20" spans="2:2" ht="15.75">
      <c r="B20" s="47"/>
    </row>
    <row r="41" spans="2:2">
      <c r="B41" s="5"/>
    </row>
  </sheetData>
  <mergeCells count="1">
    <mergeCell ref="A3:K5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J43"/>
  <sheetViews>
    <sheetView showGridLines="0" view="pageLayout" topLeftCell="A10" zoomScale="75" zoomScaleNormal="50" zoomScaleSheetLayoutView="75" zoomScalePageLayoutView="75" workbookViewId="0">
      <selection activeCell="C29" sqref="C29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46" t="s">
        <v>152</v>
      </c>
      <c r="C4" s="346"/>
      <c r="D4" s="346"/>
      <c r="E4" s="346"/>
      <c r="F4" s="346"/>
      <c r="G4" s="346"/>
      <c r="H4" s="346"/>
      <c r="I4" s="346"/>
      <c r="J4" s="346"/>
    </row>
    <row r="5" spans="2:10">
      <c r="B5" s="346"/>
      <c r="C5" s="346"/>
      <c r="D5" s="346"/>
      <c r="E5" s="346"/>
      <c r="F5" s="346"/>
      <c r="G5" s="346"/>
      <c r="H5" s="346"/>
      <c r="I5" s="346"/>
      <c r="J5" s="346"/>
    </row>
    <row r="6" spans="2:10">
      <c r="B6" s="346"/>
      <c r="C6" s="346"/>
      <c r="D6" s="346"/>
      <c r="E6" s="346"/>
      <c r="F6" s="346"/>
      <c r="G6" s="346"/>
      <c r="H6" s="346"/>
      <c r="I6" s="346"/>
      <c r="J6" s="346"/>
    </row>
    <row r="12" spans="2:10">
      <c r="B12" s="6" t="s">
        <v>8</v>
      </c>
      <c r="C12" s="4"/>
      <c r="D12" s="4"/>
    </row>
    <row r="13" spans="2:10" ht="36" customHeight="1">
      <c r="B13" s="147" t="s">
        <v>0</v>
      </c>
      <c r="C13" s="227" t="s">
        <v>163</v>
      </c>
      <c r="D13" s="228" t="s">
        <v>168</v>
      </c>
    </row>
    <row r="14" spans="2:10" ht="30.95" customHeight="1">
      <c r="B14" s="144" t="s">
        <v>14</v>
      </c>
      <c r="C14" s="206">
        <v>3</v>
      </c>
      <c r="D14" s="181">
        <v>4</v>
      </c>
    </row>
    <row r="15" spans="2:10" ht="30.95" customHeight="1">
      <c r="B15" s="144" t="s">
        <v>15</v>
      </c>
      <c r="C15" s="206">
        <v>3</v>
      </c>
      <c r="D15" s="181">
        <v>3</v>
      </c>
    </row>
    <row r="16" spans="2:10" ht="30.95" customHeight="1">
      <c r="B16" s="144" t="s">
        <v>16</v>
      </c>
      <c r="C16" s="206">
        <v>0</v>
      </c>
      <c r="D16" s="181">
        <v>0</v>
      </c>
    </row>
    <row r="17" spans="2:4" ht="13.5" customHeight="1">
      <c r="B17" s="148"/>
      <c r="C17" s="207"/>
      <c r="D17" s="182"/>
    </row>
    <row r="18" spans="2:4" ht="30.95" customHeight="1">
      <c r="B18" s="149" t="s">
        <v>5</v>
      </c>
      <c r="C18" s="208">
        <f>C14+C15</f>
        <v>6</v>
      </c>
      <c r="D18" s="183">
        <f>D14+D15</f>
        <v>7</v>
      </c>
    </row>
    <row r="43" spans="2:2">
      <c r="B43" s="5"/>
    </row>
  </sheetData>
  <mergeCells count="1">
    <mergeCell ref="B4:J6"/>
  </mergeCells>
  <printOptions horizontalCentered="1"/>
  <pageMargins left="0.25" right="0.25" top="0.75" bottom="0.75" header="0.3" footer="0.3"/>
  <pageSetup scale="74" orientation="landscape" r:id="rId1"/>
  <headerFooter alignWithMargins="0">
    <oddHeader xml:space="preserve">&amp;L
</oddHeader>
  </headerFooter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zoomScaleNormal="50" zoomScaleSheetLayoutView="75" workbookViewId="0">
      <selection activeCell="H9" sqref="H9"/>
    </sheetView>
  </sheetViews>
  <sheetFormatPr baseColWidth="10" defaultRowHeight="12.75"/>
  <cols>
    <col min="1" max="1" width="10.85546875" style="16" customWidth="1"/>
    <col min="2" max="2" width="21.85546875" style="16" customWidth="1"/>
    <col min="3" max="3" width="16" style="16" customWidth="1"/>
    <col min="4" max="6" width="17.7109375" style="16" customWidth="1"/>
    <col min="7" max="7" width="15.42578125" style="16" customWidth="1"/>
    <col min="8" max="8" width="19.7109375" style="16" customWidth="1"/>
    <col min="9" max="258" width="11.42578125" style="16"/>
    <col min="259" max="259" width="38.42578125" style="16" customWidth="1"/>
    <col min="260" max="264" width="19.7109375" style="16" customWidth="1"/>
    <col min="265" max="514" width="11.42578125" style="16"/>
    <col min="515" max="515" width="38.42578125" style="16" customWidth="1"/>
    <col min="516" max="520" width="19.7109375" style="16" customWidth="1"/>
    <col min="521" max="770" width="11.42578125" style="16"/>
    <col min="771" max="771" width="38.42578125" style="16" customWidth="1"/>
    <col min="772" max="776" width="19.7109375" style="16" customWidth="1"/>
    <col min="777" max="1026" width="11.42578125" style="16"/>
    <col min="1027" max="1027" width="38.42578125" style="16" customWidth="1"/>
    <col min="1028" max="1032" width="19.7109375" style="16" customWidth="1"/>
    <col min="1033" max="1282" width="11.42578125" style="16"/>
    <col min="1283" max="1283" width="38.42578125" style="16" customWidth="1"/>
    <col min="1284" max="1288" width="19.7109375" style="16" customWidth="1"/>
    <col min="1289" max="1538" width="11.42578125" style="16"/>
    <col min="1539" max="1539" width="38.42578125" style="16" customWidth="1"/>
    <col min="1540" max="1544" width="19.7109375" style="16" customWidth="1"/>
    <col min="1545" max="1794" width="11.42578125" style="16"/>
    <col min="1795" max="1795" width="38.42578125" style="16" customWidth="1"/>
    <col min="1796" max="1800" width="19.7109375" style="16" customWidth="1"/>
    <col min="1801" max="2050" width="11.42578125" style="16"/>
    <col min="2051" max="2051" width="38.42578125" style="16" customWidth="1"/>
    <col min="2052" max="2056" width="19.7109375" style="16" customWidth="1"/>
    <col min="2057" max="2306" width="11.42578125" style="16"/>
    <col min="2307" max="2307" width="38.42578125" style="16" customWidth="1"/>
    <col min="2308" max="2312" width="19.7109375" style="16" customWidth="1"/>
    <col min="2313" max="2562" width="11.42578125" style="16"/>
    <col min="2563" max="2563" width="38.42578125" style="16" customWidth="1"/>
    <col min="2564" max="2568" width="19.7109375" style="16" customWidth="1"/>
    <col min="2569" max="2818" width="11.42578125" style="16"/>
    <col min="2819" max="2819" width="38.42578125" style="16" customWidth="1"/>
    <col min="2820" max="2824" width="19.7109375" style="16" customWidth="1"/>
    <col min="2825" max="3074" width="11.42578125" style="16"/>
    <col min="3075" max="3075" width="38.42578125" style="16" customWidth="1"/>
    <col min="3076" max="3080" width="19.7109375" style="16" customWidth="1"/>
    <col min="3081" max="3330" width="11.42578125" style="16"/>
    <col min="3331" max="3331" width="38.42578125" style="16" customWidth="1"/>
    <col min="3332" max="3336" width="19.7109375" style="16" customWidth="1"/>
    <col min="3337" max="3586" width="11.42578125" style="16"/>
    <col min="3587" max="3587" width="38.42578125" style="16" customWidth="1"/>
    <col min="3588" max="3592" width="19.7109375" style="16" customWidth="1"/>
    <col min="3593" max="3842" width="11.42578125" style="16"/>
    <col min="3843" max="3843" width="38.42578125" style="16" customWidth="1"/>
    <col min="3844" max="3848" width="19.7109375" style="16" customWidth="1"/>
    <col min="3849" max="4098" width="11.42578125" style="16"/>
    <col min="4099" max="4099" width="38.42578125" style="16" customWidth="1"/>
    <col min="4100" max="4104" width="19.7109375" style="16" customWidth="1"/>
    <col min="4105" max="4354" width="11.42578125" style="16"/>
    <col min="4355" max="4355" width="38.42578125" style="16" customWidth="1"/>
    <col min="4356" max="4360" width="19.7109375" style="16" customWidth="1"/>
    <col min="4361" max="4610" width="11.42578125" style="16"/>
    <col min="4611" max="4611" width="38.42578125" style="16" customWidth="1"/>
    <col min="4612" max="4616" width="19.7109375" style="16" customWidth="1"/>
    <col min="4617" max="4866" width="11.42578125" style="16"/>
    <col min="4867" max="4867" width="38.42578125" style="16" customWidth="1"/>
    <col min="4868" max="4872" width="19.7109375" style="16" customWidth="1"/>
    <col min="4873" max="5122" width="11.42578125" style="16"/>
    <col min="5123" max="5123" width="38.42578125" style="16" customWidth="1"/>
    <col min="5124" max="5128" width="19.7109375" style="16" customWidth="1"/>
    <col min="5129" max="5378" width="11.42578125" style="16"/>
    <col min="5379" max="5379" width="38.42578125" style="16" customWidth="1"/>
    <col min="5380" max="5384" width="19.7109375" style="16" customWidth="1"/>
    <col min="5385" max="5634" width="11.42578125" style="16"/>
    <col min="5635" max="5635" width="38.42578125" style="16" customWidth="1"/>
    <col min="5636" max="5640" width="19.7109375" style="16" customWidth="1"/>
    <col min="5641" max="5890" width="11.42578125" style="16"/>
    <col min="5891" max="5891" width="38.42578125" style="16" customWidth="1"/>
    <col min="5892" max="5896" width="19.7109375" style="16" customWidth="1"/>
    <col min="5897" max="6146" width="11.42578125" style="16"/>
    <col min="6147" max="6147" width="38.42578125" style="16" customWidth="1"/>
    <col min="6148" max="6152" width="19.7109375" style="16" customWidth="1"/>
    <col min="6153" max="6402" width="11.42578125" style="16"/>
    <col min="6403" max="6403" width="38.42578125" style="16" customWidth="1"/>
    <col min="6404" max="6408" width="19.7109375" style="16" customWidth="1"/>
    <col min="6409" max="6658" width="11.42578125" style="16"/>
    <col min="6659" max="6659" width="38.42578125" style="16" customWidth="1"/>
    <col min="6660" max="6664" width="19.7109375" style="16" customWidth="1"/>
    <col min="6665" max="6914" width="11.42578125" style="16"/>
    <col min="6915" max="6915" width="38.42578125" style="16" customWidth="1"/>
    <col min="6916" max="6920" width="19.7109375" style="16" customWidth="1"/>
    <col min="6921" max="7170" width="11.42578125" style="16"/>
    <col min="7171" max="7171" width="38.42578125" style="16" customWidth="1"/>
    <col min="7172" max="7176" width="19.7109375" style="16" customWidth="1"/>
    <col min="7177" max="7426" width="11.42578125" style="16"/>
    <col min="7427" max="7427" width="38.42578125" style="16" customWidth="1"/>
    <col min="7428" max="7432" width="19.7109375" style="16" customWidth="1"/>
    <col min="7433" max="7682" width="11.42578125" style="16"/>
    <col min="7683" max="7683" width="38.42578125" style="16" customWidth="1"/>
    <col min="7684" max="7688" width="19.7109375" style="16" customWidth="1"/>
    <col min="7689" max="7938" width="11.42578125" style="16"/>
    <col min="7939" max="7939" width="38.42578125" style="16" customWidth="1"/>
    <col min="7940" max="7944" width="19.7109375" style="16" customWidth="1"/>
    <col min="7945" max="8194" width="11.42578125" style="16"/>
    <col min="8195" max="8195" width="38.42578125" style="16" customWidth="1"/>
    <col min="8196" max="8200" width="19.7109375" style="16" customWidth="1"/>
    <col min="8201" max="8450" width="11.42578125" style="16"/>
    <col min="8451" max="8451" width="38.42578125" style="16" customWidth="1"/>
    <col min="8452" max="8456" width="19.7109375" style="16" customWidth="1"/>
    <col min="8457" max="8706" width="11.42578125" style="16"/>
    <col min="8707" max="8707" width="38.42578125" style="16" customWidth="1"/>
    <col min="8708" max="8712" width="19.7109375" style="16" customWidth="1"/>
    <col min="8713" max="8962" width="11.42578125" style="16"/>
    <col min="8963" max="8963" width="38.42578125" style="16" customWidth="1"/>
    <col min="8964" max="8968" width="19.7109375" style="16" customWidth="1"/>
    <col min="8969" max="9218" width="11.42578125" style="16"/>
    <col min="9219" max="9219" width="38.42578125" style="16" customWidth="1"/>
    <col min="9220" max="9224" width="19.7109375" style="16" customWidth="1"/>
    <col min="9225" max="9474" width="11.42578125" style="16"/>
    <col min="9475" max="9475" width="38.42578125" style="16" customWidth="1"/>
    <col min="9476" max="9480" width="19.7109375" style="16" customWidth="1"/>
    <col min="9481" max="9730" width="11.42578125" style="16"/>
    <col min="9731" max="9731" width="38.42578125" style="16" customWidth="1"/>
    <col min="9732" max="9736" width="19.7109375" style="16" customWidth="1"/>
    <col min="9737" max="9986" width="11.42578125" style="16"/>
    <col min="9987" max="9987" width="38.42578125" style="16" customWidth="1"/>
    <col min="9988" max="9992" width="19.7109375" style="16" customWidth="1"/>
    <col min="9993" max="10242" width="11.42578125" style="16"/>
    <col min="10243" max="10243" width="38.42578125" style="16" customWidth="1"/>
    <col min="10244" max="10248" width="19.7109375" style="16" customWidth="1"/>
    <col min="10249" max="10498" width="11.42578125" style="16"/>
    <col min="10499" max="10499" width="38.42578125" style="16" customWidth="1"/>
    <col min="10500" max="10504" width="19.7109375" style="16" customWidth="1"/>
    <col min="10505" max="10754" width="11.42578125" style="16"/>
    <col min="10755" max="10755" width="38.42578125" style="16" customWidth="1"/>
    <col min="10756" max="10760" width="19.7109375" style="16" customWidth="1"/>
    <col min="10761" max="11010" width="11.42578125" style="16"/>
    <col min="11011" max="11011" width="38.42578125" style="16" customWidth="1"/>
    <col min="11012" max="11016" width="19.7109375" style="16" customWidth="1"/>
    <col min="11017" max="11266" width="11.42578125" style="16"/>
    <col min="11267" max="11267" width="38.42578125" style="16" customWidth="1"/>
    <col min="11268" max="11272" width="19.7109375" style="16" customWidth="1"/>
    <col min="11273" max="11522" width="11.42578125" style="16"/>
    <col min="11523" max="11523" width="38.42578125" style="16" customWidth="1"/>
    <col min="11524" max="11528" width="19.7109375" style="16" customWidth="1"/>
    <col min="11529" max="11778" width="11.42578125" style="16"/>
    <col min="11779" max="11779" width="38.42578125" style="16" customWidth="1"/>
    <col min="11780" max="11784" width="19.7109375" style="16" customWidth="1"/>
    <col min="11785" max="12034" width="11.42578125" style="16"/>
    <col min="12035" max="12035" width="38.42578125" style="16" customWidth="1"/>
    <col min="12036" max="12040" width="19.7109375" style="16" customWidth="1"/>
    <col min="12041" max="12290" width="11.42578125" style="16"/>
    <col min="12291" max="12291" width="38.42578125" style="16" customWidth="1"/>
    <col min="12292" max="12296" width="19.7109375" style="16" customWidth="1"/>
    <col min="12297" max="12546" width="11.42578125" style="16"/>
    <col min="12547" max="12547" width="38.42578125" style="16" customWidth="1"/>
    <col min="12548" max="12552" width="19.7109375" style="16" customWidth="1"/>
    <col min="12553" max="12802" width="11.42578125" style="16"/>
    <col min="12803" max="12803" width="38.42578125" style="16" customWidth="1"/>
    <col min="12804" max="12808" width="19.7109375" style="16" customWidth="1"/>
    <col min="12809" max="13058" width="11.42578125" style="16"/>
    <col min="13059" max="13059" width="38.42578125" style="16" customWidth="1"/>
    <col min="13060" max="13064" width="19.7109375" style="16" customWidth="1"/>
    <col min="13065" max="13314" width="11.42578125" style="16"/>
    <col min="13315" max="13315" width="38.42578125" style="16" customWidth="1"/>
    <col min="13316" max="13320" width="19.7109375" style="16" customWidth="1"/>
    <col min="13321" max="13570" width="11.42578125" style="16"/>
    <col min="13571" max="13571" width="38.42578125" style="16" customWidth="1"/>
    <col min="13572" max="13576" width="19.7109375" style="16" customWidth="1"/>
    <col min="13577" max="13826" width="11.42578125" style="16"/>
    <col min="13827" max="13827" width="38.42578125" style="16" customWidth="1"/>
    <col min="13828" max="13832" width="19.7109375" style="16" customWidth="1"/>
    <col min="13833" max="14082" width="11.42578125" style="16"/>
    <col min="14083" max="14083" width="38.42578125" style="16" customWidth="1"/>
    <col min="14084" max="14088" width="19.7109375" style="16" customWidth="1"/>
    <col min="14089" max="14338" width="11.42578125" style="16"/>
    <col min="14339" max="14339" width="38.42578125" style="16" customWidth="1"/>
    <col min="14340" max="14344" width="19.7109375" style="16" customWidth="1"/>
    <col min="14345" max="14594" width="11.42578125" style="16"/>
    <col min="14595" max="14595" width="38.42578125" style="16" customWidth="1"/>
    <col min="14596" max="14600" width="19.7109375" style="16" customWidth="1"/>
    <col min="14601" max="14850" width="11.42578125" style="16"/>
    <col min="14851" max="14851" width="38.42578125" style="16" customWidth="1"/>
    <col min="14852" max="14856" width="19.7109375" style="16" customWidth="1"/>
    <col min="14857" max="15106" width="11.42578125" style="16"/>
    <col min="15107" max="15107" width="38.42578125" style="16" customWidth="1"/>
    <col min="15108" max="15112" width="19.7109375" style="16" customWidth="1"/>
    <col min="15113" max="15362" width="11.42578125" style="16"/>
    <col min="15363" max="15363" width="38.42578125" style="16" customWidth="1"/>
    <col min="15364" max="15368" width="19.7109375" style="16" customWidth="1"/>
    <col min="15369" max="15618" width="11.42578125" style="16"/>
    <col min="15619" max="15619" width="38.42578125" style="16" customWidth="1"/>
    <col min="15620" max="15624" width="19.7109375" style="16" customWidth="1"/>
    <col min="15625" max="15874" width="11.42578125" style="16"/>
    <col min="15875" max="15875" width="38.42578125" style="16" customWidth="1"/>
    <col min="15876" max="15880" width="19.7109375" style="16" customWidth="1"/>
    <col min="15881" max="16130" width="11.42578125" style="16"/>
    <col min="16131" max="16131" width="38.42578125" style="16" customWidth="1"/>
    <col min="16132" max="16136" width="19.7109375" style="16" customWidth="1"/>
    <col min="16137" max="16384" width="11.42578125" style="16"/>
  </cols>
  <sheetData>
    <row r="1" spans="1:10" ht="18.75" customHeight="1"/>
    <row r="2" spans="1:10" ht="12.75" customHeight="1">
      <c r="A2" s="347" t="s">
        <v>153</v>
      </c>
      <c r="B2" s="347"/>
      <c r="C2" s="347"/>
      <c r="D2" s="347"/>
      <c r="E2" s="347"/>
      <c r="F2" s="347"/>
      <c r="G2" s="231"/>
      <c r="H2" s="231"/>
      <c r="I2" s="230"/>
      <c r="J2" s="230"/>
    </row>
    <row r="3" spans="1:10" ht="18" customHeight="1">
      <c r="A3" s="347"/>
      <c r="B3" s="347"/>
      <c r="C3" s="347"/>
      <c r="D3" s="347"/>
      <c r="E3" s="347"/>
      <c r="F3" s="347"/>
      <c r="G3" s="231"/>
      <c r="H3" s="231"/>
      <c r="I3" s="230"/>
      <c r="J3" s="230"/>
    </row>
    <row r="4" spans="1:10" ht="15.75" customHeight="1">
      <c r="A4" s="347"/>
      <c r="B4" s="347"/>
      <c r="C4" s="347"/>
      <c r="D4" s="347"/>
      <c r="E4" s="347"/>
      <c r="F4" s="347"/>
      <c r="G4" s="231"/>
      <c r="H4" s="231"/>
      <c r="I4" s="230"/>
      <c r="J4" s="230"/>
    </row>
    <row r="5" spans="1:10" ht="22.5" customHeight="1">
      <c r="A5" s="231"/>
      <c r="B5" s="231"/>
      <c r="C5" s="231"/>
      <c r="D5" s="231"/>
      <c r="E5" s="231"/>
      <c r="F5" s="231"/>
      <c r="G5" s="231"/>
      <c r="H5" s="231"/>
      <c r="I5" s="230"/>
      <c r="J5" s="230"/>
    </row>
    <row r="6" spans="1:10" ht="8.25" customHeight="1">
      <c r="A6" s="230"/>
      <c r="B6" s="230"/>
      <c r="C6" s="230"/>
      <c r="D6" s="230"/>
      <c r="E6" s="230"/>
      <c r="F6" s="230"/>
      <c r="G6" s="230"/>
      <c r="H6" s="230"/>
      <c r="I6" s="230"/>
      <c r="J6" s="230"/>
    </row>
    <row r="7" spans="1:10" ht="9" customHeight="1"/>
    <row r="8" spans="1:10" ht="19.5" customHeight="1"/>
    <row r="9" spans="1:10" ht="33" customHeight="1" thickBot="1">
      <c r="B9" s="106" t="s">
        <v>61</v>
      </c>
      <c r="C9" s="107" t="s">
        <v>1</v>
      </c>
      <c r="D9" s="107" t="s">
        <v>2</v>
      </c>
      <c r="E9" s="107" t="s">
        <v>3</v>
      </c>
      <c r="F9" s="107" t="s">
        <v>35</v>
      </c>
      <c r="G9" s="108" t="s">
        <v>17</v>
      </c>
    </row>
    <row r="10" spans="1:10" ht="23.25" customHeight="1">
      <c r="B10" s="234" t="s">
        <v>62</v>
      </c>
      <c r="C10" s="109">
        <v>33</v>
      </c>
      <c r="D10" s="109">
        <v>0</v>
      </c>
      <c r="E10" s="109">
        <v>1</v>
      </c>
      <c r="F10" s="109">
        <v>0</v>
      </c>
      <c r="G10" s="109">
        <f t="shared" ref="G10:G25" si="0">SUM(C10:F10)</f>
        <v>34</v>
      </c>
    </row>
    <row r="11" spans="1:10" ht="22.5" customHeight="1">
      <c r="B11" s="235" t="s">
        <v>63</v>
      </c>
      <c r="C11" s="110">
        <v>83</v>
      </c>
      <c r="D11" s="110">
        <v>2</v>
      </c>
      <c r="E11" s="110">
        <v>0</v>
      </c>
      <c r="F11" s="110">
        <v>0</v>
      </c>
      <c r="G11" s="111">
        <f t="shared" si="0"/>
        <v>85</v>
      </c>
      <c r="H11" s="17"/>
    </row>
    <row r="12" spans="1:10" ht="30" customHeight="1">
      <c r="B12" s="235" t="s">
        <v>64</v>
      </c>
      <c r="C12" s="110">
        <v>88</v>
      </c>
      <c r="D12" s="110">
        <v>0</v>
      </c>
      <c r="E12" s="110">
        <v>0</v>
      </c>
      <c r="F12" s="110">
        <v>0</v>
      </c>
      <c r="G12" s="111">
        <f t="shared" si="0"/>
        <v>88</v>
      </c>
    </row>
    <row r="13" spans="1:10" ht="27.95" customHeight="1">
      <c r="B13" s="235" t="s">
        <v>65</v>
      </c>
      <c r="C13" s="110">
        <v>86</v>
      </c>
      <c r="D13" s="110">
        <v>1</v>
      </c>
      <c r="E13" s="110">
        <v>2</v>
      </c>
      <c r="F13" s="110">
        <v>0</v>
      </c>
      <c r="G13" s="111">
        <f t="shared" si="0"/>
        <v>89</v>
      </c>
    </row>
    <row r="14" spans="1:10" ht="27.95" customHeight="1">
      <c r="B14" s="235" t="s">
        <v>66</v>
      </c>
      <c r="C14" s="110">
        <v>72</v>
      </c>
      <c r="D14" s="110">
        <v>0</v>
      </c>
      <c r="E14" s="110">
        <v>0</v>
      </c>
      <c r="F14" s="110">
        <v>0</v>
      </c>
      <c r="G14" s="111">
        <f t="shared" si="0"/>
        <v>72</v>
      </c>
    </row>
    <row r="15" spans="1:10" ht="27.95" customHeight="1">
      <c r="B15" s="235" t="s">
        <v>67</v>
      </c>
      <c r="C15" s="110">
        <v>58</v>
      </c>
      <c r="D15" s="110">
        <v>3</v>
      </c>
      <c r="E15" s="110">
        <v>0</v>
      </c>
      <c r="F15" s="110">
        <v>0</v>
      </c>
      <c r="G15" s="111">
        <f t="shared" si="0"/>
        <v>61</v>
      </c>
    </row>
    <row r="16" spans="1:10" ht="27.95" customHeight="1">
      <c r="B16" s="235" t="s">
        <v>68</v>
      </c>
      <c r="C16" s="110">
        <v>48</v>
      </c>
      <c r="D16" s="110">
        <v>1</v>
      </c>
      <c r="E16" s="110">
        <v>0</v>
      </c>
      <c r="F16" s="110">
        <v>0</v>
      </c>
      <c r="G16" s="111">
        <f t="shared" si="0"/>
        <v>49</v>
      </c>
    </row>
    <row r="17" spans="2:7" ht="27.95" customHeight="1">
      <c r="B17" s="235" t="s">
        <v>69</v>
      </c>
      <c r="C17" s="110">
        <v>35</v>
      </c>
      <c r="D17" s="110">
        <v>2</v>
      </c>
      <c r="E17" s="110">
        <v>0</v>
      </c>
      <c r="F17" s="110">
        <v>0</v>
      </c>
      <c r="G17" s="111">
        <f t="shared" si="0"/>
        <v>37</v>
      </c>
    </row>
    <row r="18" spans="2:7" ht="27.95" customHeight="1">
      <c r="B18" s="235" t="s">
        <v>70</v>
      </c>
      <c r="C18" s="110">
        <v>32</v>
      </c>
      <c r="D18" s="110">
        <v>0</v>
      </c>
      <c r="E18" s="110">
        <v>1</v>
      </c>
      <c r="F18" s="110">
        <v>0</v>
      </c>
      <c r="G18" s="110">
        <f t="shared" si="0"/>
        <v>33</v>
      </c>
    </row>
    <row r="19" spans="2:7" ht="27.95" customHeight="1">
      <c r="B19" s="235" t="s">
        <v>71</v>
      </c>
      <c r="C19" s="110">
        <v>26</v>
      </c>
      <c r="D19" s="110">
        <v>0</v>
      </c>
      <c r="E19" s="110">
        <v>0</v>
      </c>
      <c r="F19" s="110">
        <v>0</v>
      </c>
      <c r="G19" s="110">
        <f t="shared" si="0"/>
        <v>26</v>
      </c>
    </row>
    <row r="20" spans="2:7" ht="27.95" customHeight="1">
      <c r="B20" s="235" t="s">
        <v>72</v>
      </c>
      <c r="C20" s="110">
        <v>17</v>
      </c>
      <c r="D20" s="110">
        <v>0</v>
      </c>
      <c r="E20" s="110">
        <v>0</v>
      </c>
      <c r="F20" s="110">
        <v>0</v>
      </c>
      <c r="G20" s="110">
        <f t="shared" si="0"/>
        <v>17</v>
      </c>
    </row>
    <row r="21" spans="2:7" ht="27.95" customHeight="1">
      <c r="B21" s="235" t="s">
        <v>73</v>
      </c>
      <c r="C21" s="110">
        <v>11</v>
      </c>
      <c r="D21" s="110">
        <v>1</v>
      </c>
      <c r="E21" s="110">
        <v>1</v>
      </c>
      <c r="F21" s="110">
        <v>0</v>
      </c>
      <c r="G21" s="110">
        <f t="shared" si="0"/>
        <v>13</v>
      </c>
    </row>
    <row r="22" spans="2:7" ht="27.95" customHeight="1">
      <c r="B22" s="235" t="s">
        <v>74</v>
      </c>
      <c r="C22" s="110">
        <v>3</v>
      </c>
      <c r="D22" s="110">
        <v>0</v>
      </c>
      <c r="E22" s="110">
        <v>0</v>
      </c>
      <c r="F22" s="110">
        <v>0</v>
      </c>
      <c r="G22" s="110">
        <f t="shared" si="0"/>
        <v>3</v>
      </c>
    </row>
    <row r="23" spans="2:7" ht="27.95" customHeight="1">
      <c r="B23" s="235" t="s">
        <v>75</v>
      </c>
      <c r="C23" s="110">
        <v>1</v>
      </c>
      <c r="D23" s="110">
        <v>0</v>
      </c>
      <c r="E23" s="110">
        <v>1</v>
      </c>
      <c r="F23" s="110">
        <v>0</v>
      </c>
      <c r="G23" s="110">
        <f t="shared" si="0"/>
        <v>2</v>
      </c>
    </row>
    <row r="24" spans="2:7" ht="27.95" customHeight="1">
      <c r="B24" s="235" t="s">
        <v>76</v>
      </c>
      <c r="C24" s="110">
        <v>0</v>
      </c>
      <c r="D24" s="110">
        <v>0</v>
      </c>
      <c r="E24" s="110">
        <v>0</v>
      </c>
      <c r="F24" s="110">
        <v>0</v>
      </c>
      <c r="G24" s="110">
        <f t="shared" si="0"/>
        <v>0</v>
      </c>
    </row>
    <row r="25" spans="2:7" ht="27.95" customHeight="1">
      <c r="B25" s="235" t="s">
        <v>77</v>
      </c>
      <c r="C25" s="110">
        <v>0</v>
      </c>
      <c r="D25" s="110">
        <v>0</v>
      </c>
      <c r="E25" s="110">
        <v>0</v>
      </c>
      <c r="F25" s="110">
        <v>0</v>
      </c>
      <c r="G25" s="110">
        <f t="shared" si="0"/>
        <v>0</v>
      </c>
    </row>
    <row r="26" spans="2:7" ht="12" customHeight="1" thickBot="1">
      <c r="B26" s="116"/>
      <c r="C26" s="113"/>
      <c r="D26" s="113"/>
      <c r="E26" s="113"/>
      <c r="F26" s="113"/>
      <c r="G26" s="113"/>
    </row>
    <row r="27" spans="2:7" ht="44.25" customHeight="1" thickBot="1">
      <c r="B27" s="238" t="s">
        <v>121</v>
      </c>
      <c r="C27" s="239">
        <f>SUM(C10:C26)</f>
        <v>593</v>
      </c>
      <c r="D27" s="239">
        <f>SUM(D10:D26)</f>
        <v>10</v>
      </c>
      <c r="E27" s="239">
        <f>SUM(E10:E26)</f>
        <v>6</v>
      </c>
      <c r="F27" s="239">
        <f>SUM(F10:F26)</f>
        <v>0</v>
      </c>
      <c r="G27" s="240">
        <f>SUM(C27:F27)</f>
        <v>609</v>
      </c>
    </row>
    <row r="28" spans="2:7" ht="13.5" customHeight="1">
      <c r="B28" s="237"/>
      <c r="C28" s="46"/>
      <c r="D28" s="46"/>
      <c r="E28" s="46"/>
      <c r="F28" s="46"/>
      <c r="G28" s="46"/>
    </row>
    <row r="29" spans="2:7" ht="27" customHeight="1">
      <c r="B29" s="235" t="s">
        <v>78</v>
      </c>
      <c r="C29" s="110">
        <v>2</v>
      </c>
      <c r="D29" s="110">
        <v>0</v>
      </c>
      <c r="E29" s="110">
        <v>0</v>
      </c>
      <c r="F29" s="110">
        <v>0</v>
      </c>
      <c r="G29" s="110">
        <f>Tabla12[[#This Row],[CAIDA DE PERSONA]]+Tabla12[[#This Row],[VOLCADURAS]]+Tabla12[[#This Row],[ATROPELLOS]]+Tabla12[[#This Row],[CHOQUES]]</f>
        <v>2</v>
      </c>
    </row>
    <row r="30" spans="2:7" ht="21" customHeight="1">
      <c r="B30" s="235" t="s">
        <v>79</v>
      </c>
      <c r="C30" s="110">
        <v>2</v>
      </c>
      <c r="D30" s="110">
        <v>0</v>
      </c>
      <c r="E30" s="115">
        <v>0</v>
      </c>
      <c r="F30" s="110">
        <v>0</v>
      </c>
      <c r="G30" s="110">
        <f>Tabla12[[#This Row],[CAIDA DE PERSONA]]+Tabla12[[#This Row],[VOLCADURAS]]+Tabla12[[#This Row],[ATROPELLOS]]+Tabla12[[#This Row],[CHOQUES]]</f>
        <v>2</v>
      </c>
    </row>
    <row r="31" spans="2:7" ht="18.75" customHeight="1">
      <c r="B31" s="235" t="s">
        <v>80</v>
      </c>
      <c r="C31" s="110">
        <v>2</v>
      </c>
      <c r="D31" s="110">
        <v>0</v>
      </c>
      <c r="E31" s="115">
        <v>0</v>
      </c>
      <c r="F31" s="110">
        <v>0</v>
      </c>
      <c r="G31" s="110">
        <f>Tabla12[[#This Row],[CAIDA DE PERSONA]]+Tabla12[[#This Row],[VOLCADURAS]]+Tabla12[[#This Row],[ATROPELLOS]]+Tabla12[[#This Row],[CHOQUES]]</f>
        <v>2</v>
      </c>
    </row>
    <row r="32" spans="2:7" ht="21.75" customHeight="1">
      <c r="B32" s="235" t="s">
        <v>81</v>
      </c>
      <c r="C32" s="110">
        <v>6</v>
      </c>
      <c r="D32" s="110">
        <v>0</v>
      </c>
      <c r="E32" s="110">
        <v>0</v>
      </c>
      <c r="F32" s="110">
        <v>0</v>
      </c>
      <c r="G32" s="110">
        <f>Tabla12[[#This Row],[CAIDA DE PERSONA]]+Tabla12[[#This Row],[VOLCADURAS]]+Tabla12[[#This Row],[ATROPELLOS]]+Tabla12[[#This Row],[CHOQUES]]</f>
        <v>6</v>
      </c>
    </row>
    <row r="33" spans="2:10" ht="9.75" customHeight="1" thickBot="1">
      <c r="B33" s="116"/>
      <c r="C33" s="113"/>
      <c r="D33" s="113"/>
      <c r="E33" s="113"/>
      <c r="F33" s="113"/>
      <c r="G33" s="113"/>
      <c r="J33" s="20"/>
    </row>
    <row r="34" spans="2:10" ht="32.25" customHeight="1" thickBot="1">
      <c r="B34" s="236" t="s">
        <v>82</v>
      </c>
      <c r="C34" s="114">
        <f>C32+C31+C30+C29</f>
        <v>12</v>
      </c>
      <c r="D34" s="114">
        <f>D32+D31+D30+D29</f>
        <v>0</v>
      </c>
      <c r="E34" s="114">
        <f>E32+E31+E30+E29</f>
        <v>0</v>
      </c>
      <c r="F34" s="114">
        <f t="shared" ref="F34" si="1">F32+F31+F30+F29</f>
        <v>0</v>
      </c>
      <c r="G34" s="45">
        <f>SUM(C34:F34)</f>
        <v>12</v>
      </c>
      <c r="J34" s="20"/>
    </row>
    <row r="35" spans="2:10" ht="9.75" customHeight="1" thickBot="1">
      <c r="B35" s="21"/>
      <c r="C35" s="20"/>
      <c r="D35" s="20"/>
      <c r="E35" s="20"/>
      <c r="F35" s="20"/>
      <c r="G35" s="20"/>
      <c r="J35" s="20"/>
    </row>
    <row r="36" spans="2:10" ht="32.25" customHeight="1" thickBot="1">
      <c r="B36" s="233" t="s">
        <v>83</v>
      </c>
      <c r="C36" s="26">
        <v>23</v>
      </c>
      <c r="D36" s="26">
        <v>0</v>
      </c>
      <c r="E36" s="27">
        <v>2</v>
      </c>
      <c r="F36" s="27">
        <v>0</v>
      </c>
      <c r="G36" s="28">
        <f>C36+D36+E36+F36</f>
        <v>25</v>
      </c>
    </row>
    <row r="37" spans="2:10" ht="30.95" customHeight="1">
      <c r="B37" s="233" t="s">
        <v>5</v>
      </c>
      <c r="C37" s="27">
        <f>C34+C27+C36</f>
        <v>628</v>
      </c>
      <c r="D37" s="27">
        <f>D36+D34+D27</f>
        <v>10</v>
      </c>
      <c r="E37" s="27">
        <f>E36+E34+E27</f>
        <v>8</v>
      </c>
      <c r="F37" s="27">
        <f>F36+F34+F27</f>
        <v>0</v>
      </c>
      <c r="G37" s="28">
        <f>C37+D37+E37+F37</f>
        <v>646</v>
      </c>
      <c r="J37" s="25"/>
    </row>
    <row r="38" spans="2:10" ht="6" customHeight="1"/>
    <row r="39" spans="2:10" ht="6" customHeight="1">
      <c r="C39" s="232"/>
    </row>
    <row r="40" spans="2:10" ht="5.25" customHeight="1"/>
    <row r="41" spans="2:10" ht="2.25" customHeight="1">
      <c r="C41" s="21"/>
      <c r="D41" s="20"/>
      <c r="E41" s="20"/>
      <c r="F41" s="20"/>
      <c r="G41" s="20"/>
      <c r="H41" s="20"/>
    </row>
    <row r="42" spans="2:10" ht="30.95" customHeight="1">
      <c r="C42" s="348" t="s">
        <v>124</v>
      </c>
      <c r="D42" s="348"/>
      <c r="E42" s="348"/>
      <c r="F42" s="348"/>
      <c r="G42" s="325"/>
    </row>
    <row r="43" spans="2:10" ht="30.95" customHeight="1">
      <c r="C43" s="348"/>
      <c r="D43" s="348"/>
      <c r="E43" s="348"/>
      <c r="F43" s="348"/>
      <c r="G43" s="325"/>
    </row>
    <row r="44" spans="2:10" ht="30.95" customHeight="1"/>
    <row r="45" spans="2:10" ht="30.95" customHeight="1">
      <c r="C45" s="23"/>
      <c r="D45" s="23"/>
      <c r="E45" s="23"/>
      <c r="F45" s="23"/>
      <c r="G45" s="23"/>
      <c r="H45" s="23"/>
    </row>
    <row r="46" spans="2:10" ht="30.95" customHeight="1">
      <c r="C46" s="17"/>
      <c r="D46" s="17"/>
      <c r="E46" s="17"/>
      <c r="F46" s="17"/>
      <c r="G46" s="17"/>
      <c r="H46" s="17"/>
    </row>
    <row r="47" spans="2:10" ht="30.95" customHeight="1">
      <c r="C47" s="7"/>
      <c r="D47" s="7"/>
      <c r="E47" s="7"/>
      <c r="F47" s="7"/>
      <c r="G47" s="7"/>
      <c r="H47" s="7"/>
    </row>
    <row r="48" spans="2:10" ht="30.95" customHeight="1">
      <c r="C48" s="21"/>
      <c r="D48" s="20"/>
      <c r="E48" s="20"/>
      <c r="F48" s="20"/>
      <c r="G48" s="20"/>
      <c r="H48" s="20"/>
    </row>
    <row r="49" spans="3:8" ht="30.95" customHeight="1">
      <c r="C49" s="21"/>
      <c r="D49" s="20"/>
      <c r="E49" s="20"/>
      <c r="F49" s="20"/>
      <c r="G49" s="20"/>
      <c r="H49" s="20"/>
    </row>
    <row r="50" spans="3:8" ht="30.95" customHeight="1">
      <c r="C50" s="21"/>
      <c r="D50" s="20"/>
      <c r="E50" s="20"/>
      <c r="F50" s="20"/>
      <c r="G50" s="20"/>
      <c r="H50" s="20"/>
    </row>
    <row r="51" spans="3:8" ht="30.95" customHeight="1">
      <c r="C51" s="21"/>
      <c r="D51" s="20"/>
      <c r="E51" s="20"/>
      <c r="F51" s="20"/>
      <c r="G51" s="20"/>
      <c r="H51" s="20"/>
    </row>
    <row r="52" spans="3:8" ht="30.95" customHeight="1">
      <c r="C52" s="21"/>
      <c r="D52" s="20"/>
      <c r="E52" s="20"/>
      <c r="F52" s="20"/>
      <c r="G52" s="20"/>
      <c r="H52" s="20"/>
    </row>
    <row r="53" spans="3:8" ht="30.95" customHeight="1">
      <c r="C53" s="24"/>
      <c r="D53" s="19"/>
      <c r="E53" s="19"/>
      <c r="F53" s="19"/>
      <c r="G53" s="19"/>
      <c r="H53" s="19"/>
    </row>
    <row r="54" spans="3:8" ht="30.95" customHeight="1">
      <c r="C54" s="21"/>
      <c r="D54" s="20"/>
      <c r="E54" s="20"/>
      <c r="F54" s="20"/>
      <c r="G54" s="20"/>
      <c r="H54" s="20"/>
    </row>
    <row r="55" spans="3:8" ht="30.95" customHeight="1">
      <c r="C55" s="21"/>
      <c r="D55" s="20"/>
      <c r="E55" s="20"/>
      <c r="F55" s="20"/>
      <c r="G55" s="20"/>
      <c r="H55" s="20"/>
    </row>
    <row r="56" spans="3:8" ht="30.95" customHeight="1">
      <c r="C56" s="22"/>
      <c r="D56" s="20"/>
      <c r="E56" s="20"/>
      <c r="F56" s="20"/>
      <c r="G56" s="20"/>
      <c r="H56" s="20"/>
    </row>
  </sheetData>
  <mergeCells count="2">
    <mergeCell ref="A2:F4"/>
    <mergeCell ref="C42:F43"/>
  </mergeCells>
  <printOptions horizontalCentered="1"/>
  <pageMargins left="0.25" right="0.25" top="0.75" bottom="0.75" header="0.3" footer="0.3"/>
  <pageSetup scale="70" fitToWidth="0" fitToHeight="0" orientation="portrait" r:id="rId1"/>
  <headerFooter alignWithMargins="0">
    <oddHeader xml:space="preserve">&amp;L
</oddHead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107"/>
  <sheetViews>
    <sheetView showGridLines="0" tabSelected="1" view="pageLayout" topLeftCell="A34" zoomScaleNormal="100" workbookViewId="0">
      <selection activeCell="H57" sqref="H57"/>
    </sheetView>
  </sheetViews>
  <sheetFormatPr baseColWidth="10" defaultRowHeight="12.75"/>
  <cols>
    <col min="1" max="1" width="5.7109375" style="16" customWidth="1"/>
    <col min="2" max="2" width="22.5703125" style="16" customWidth="1"/>
    <col min="3" max="3" width="14.85546875" style="16" customWidth="1"/>
    <col min="4" max="4" width="18.85546875" style="16" customWidth="1"/>
    <col min="5" max="5" width="19.42578125" style="16" customWidth="1"/>
    <col min="6" max="6" width="21.85546875" style="16" customWidth="1"/>
    <col min="7" max="7" width="15.5703125" style="16" customWidth="1"/>
    <col min="8" max="257" width="11.42578125" style="16"/>
    <col min="258" max="258" width="22.5703125" style="16" customWidth="1"/>
    <col min="259" max="259" width="14.7109375" style="16" customWidth="1"/>
    <col min="260" max="260" width="17.140625" style="16" customWidth="1"/>
    <col min="261" max="261" width="18.42578125" style="16" customWidth="1"/>
    <col min="262" max="262" width="15.42578125" style="16" customWidth="1"/>
    <col min="263" max="263" width="15.5703125" style="16" customWidth="1"/>
    <col min="264" max="513" width="11.42578125" style="16"/>
    <col min="514" max="514" width="22.5703125" style="16" customWidth="1"/>
    <col min="515" max="515" width="14.7109375" style="16" customWidth="1"/>
    <col min="516" max="516" width="17.140625" style="16" customWidth="1"/>
    <col min="517" max="517" width="18.42578125" style="16" customWidth="1"/>
    <col min="518" max="518" width="15.42578125" style="16" customWidth="1"/>
    <col min="519" max="519" width="15.5703125" style="16" customWidth="1"/>
    <col min="520" max="769" width="11.42578125" style="16"/>
    <col min="770" max="770" width="22.5703125" style="16" customWidth="1"/>
    <col min="771" max="771" width="14.7109375" style="16" customWidth="1"/>
    <col min="772" max="772" width="17.140625" style="16" customWidth="1"/>
    <col min="773" max="773" width="18.42578125" style="16" customWidth="1"/>
    <col min="774" max="774" width="15.42578125" style="16" customWidth="1"/>
    <col min="775" max="775" width="15.5703125" style="16" customWidth="1"/>
    <col min="776" max="1025" width="11.42578125" style="16"/>
    <col min="1026" max="1026" width="22.5703125" style="16" customWidth="1"/>
    <col min="1027" max="1027" width="14.7109375" style="16" customWidth="1"/>
    <col min="1028" max="1028" width="17.140625" style="16" customWidth="1"/>
    <col min="1029" max="1029" width="18.42578125" style="16" customWidth="1"/>
    <col min="1030" max="1030" width="15.42578125" style="16" customWidth="1"/>
    <col min="1031" max="1031" width="15.5703125" style="16" customWidth="1"/>
    <col min="1032" max="1281" width="11.42578125" style="16"/>
    <col min="1282" max="1282" width="22.5703125" style="16" customWidth="1"/>
    <col min="1283" max="1283" width="14.7109375" style="16" customWidth="1"/>
    <col min="1284" max="1284" width="17.140625" style="16" customWidth="1"/>
    <col min="1285" max="1285" width="18.42578125" style="16" customWidth="1"/>
    <col min="1286" max="1286" width="15.42578125" style="16" customWidth="1"/>
    <col min="1287" max="1287" width="15.5703125" style="16" customWidth="1"/>
    <col min="1288" max="1537" width="11.42578125" style="16"/>
    <col min="1538" max="1538" width="22.5703125" style="16" customWidth="1"/>
    <col min="1539" max="1539" width="14.7109375" style="16" customWidth="1"/>
    <col min="1540" max="1540" width="17.140625" style="16" customWidth="1"/>
    <col min="1541" max="1541" width="18.42578125" style="16" customWidth="1"/>
    <col min="1542" max="1542" width="15.42578125" style="16" customWidth="1"/>
    <col min="1543" max="1543" width="15.5703125" style="16" customWidth="1"/>
    <col min="1544" max="1793" width="11.42578125" style="16"/>
    <col min="1794" max="1794" width="22.5703125" style="16" customWidth="1"/>
    <col min="1795" max="1795" width="14.7109375" style="16" customWidth="1"/>
    <col min="1796" max="1796" width="17.140625" style="16" customWidth="1"/>
    <col min="1797" max="1797" width="18.42578125" style="16" customWidth="1"/>
    <col min="1798" max="1798" width="15.42578125" style="16" customWidth="1"/>
    <col min="1799" max="1799" width="15.5703125" style="16" customWidth="1"/>
    <col min="1800" max="2049" width="11.42578125" style="16"/>
    <col min="2050" max="2050" width="22.5703125" style="16" customWidth="1"/>
    <col min="2051" max="2051" width="14.7109375" style="16" customWidth="1"/>
    <col min="2052" max="2052" width="17.140625" style="16" customWidth="1"/>
    <col min="2053" max="2053" width="18.42578125" style="16" customWidth="1"/>
    <col min="2054" max="2054" width="15.42578125" style="16" customWidth="1"/>
    <col min="2055" max="2055" width="15.5703125" style="16" customWidth="1"/>
    <col min="2056" max="2305" width="11.42578125" style="16"/>
    <col min="2306" max="2306" width="22.5703125" style="16" customWidth="1"/>
    <col min="2307" max="2307" width="14.7109375" style="16" customWidth="1"/>
    <col min="2308" max="2308" width="17.140625" style="16" customWidth="1"/>
    <col min="2309" max="2309" width="18.42578125" style="16" customWidth="1"/>
    <col min="2310" max="2310" width="15.42578125" style="16" customWidth="1"/>
    <col min="2311" max="2311" width="15.5703125" style="16" customWidth="1"/>
    <col min="2312" max="2561" width="11.42578125" style="16"/>
    <col min="2562" max="2562" width="22.5703125" style="16" customWidth="1"/>
    <col min="2563" max="2563" width="14.7109375" style="16" customWidth="1"/>
    <col min="2564" max="2564" width="17.140625" style="16" customWidth="1"/>
    <col min="2565" max="2565" width="18.42578125" style="16" customWidth="1"/>
    <col min="2566" max="2566" width="15.42578125" style="16" customWidth="1"/>
    <col min="2567" max="2567" width="15.5703125" style="16" customWidth="1"/>
    <col min="2568" max="2817" width="11.42578125" style="16"/>
    <col min="2818" max="2818" width="22.5703125" style="16" customWidth="1"/>
    <col min="2819" max="2819" width="14.7109375" style="16" customWidth="1"/>
    <col min="2820" max="2820" width="17.140625" style="16" customWidth="1"/>
    <col min="2821" max="2821" width="18.42578125" style="16" customWidth="1"/>
    <col min="2822" max="2822" width="15.42578125" style="16" customWidth="1"/>
    <col min="2823" max="2823" width="15.5703125" style="16" customWidth="1"/>
    <col min="2824" max="3073" width="11.42578125" style="16"/>
    <col min="3074" max="3074" width="22.5703125" style="16" customWidth="1"/>
    <col min="3075" max="3075" width="14.7109375" style="16" customWidth="1"/>
    <col min="3076" max="3076" width="17.140625" style="16" customWidth="1"/>
    <col min="3077" max="3077" width="18.42578125" style="16" customWidth="1"/>
    <col min="3078" max="3078" width="15.42578125" style="16" customWidth="1"/>
    <col min="3079" max="3079" width="15.5703125" style="16" customWidth="1"/>
    <col min="3080" max="3329" width="11.42578125" style="16"/>
    <col min="3330" max="3330" width="22.5703125" style="16" customWidth="1"/>
    <col min="3331" max="3331" width="14.7109375" style="16" customWidth="1"/>
    <col min="3332" max="3332" width="17.140625" style="16" customWidth="1"/>
    <col min="3333" max="3333" width="18.42578125" style="16" customWidth="1"/>
    <col min="3334" max="3334" width="15.42578125" style="16" customWidth="1"/>
    <col min="3335" max="3335" width="15.5703125" style="16" customWidth="1"/>
    <col min="3336" max="3585" width="11.42578125" style="16"/>
    <col min="3586" max="3586" width="22.5703125" style="16" customWidth="1"/>
    <col min="3587" max="3587" width="14.7109375" style="16" customWidth="1"/>
    <col min="3588" max="3588" width="17.140625" style="16" customWidth="1"/>
    <col min="3589" max="3589" width="18.42578125" style="16" customWidth="1"/>
    <col min="3590" max="3590" width="15.42578125" style="16" customWidth="1"/>
    <col min="3591" max="3591" width="15.5703125" style="16" customWidth="1"/>
    <col min="3592" max="3841" width="11.42578125" style="16"/>
    <col min="3842" max="3842" width="22.5703125" style="16" customWidth="1"/>
    <col min="3843" max="3843" width="14.7109375" style="16" customWidth="1"/>
    <col min="3844" max="3844" width="17.140625" style="16" customWidth="1"/>
    <col min="3845" max="3845" width="18.42578125" style="16" customWidth="1"/>
    <col min="3846" max="3846" width="15.42578125" style="16" customWidth="1"/>
    <col min="3847" max="3847" width="15.5703125" style="16" customWidth="1"/>
    <col min="3848" max="4097" width="11.42578125" style="16"/>
    <col min="4098" max="4098" width="22.5703125" style="16" customWidth="1"/>
    <col min="4099" max="4099" width="14.7109375" style="16" customWidth="1"/>
    <col min="4100" max="4100" width="17.140625" style="16" customWidth="1"/>
    <col min="4101" max="4101" width="18.42578125" style="16" customWidth="1"/>
    <col min="4102" max="4102" width="15.42578125" style="16" customWidth="1"/>
    <col min="4103" max="4103" width="15.5703125" style="16" customWidth="1"/>
    <col min="4104" max="4353" width="11.42578125" style="16"/>
    <col min="4354" max="4354" width="22.5703125" style="16" customWidth="1"/>
    <col min="4355" max="4355" width="14.7109375" style="16" customWidth="1"/>
    <col min="4356" max="4356" width="17.140625" style="16" customWidth="1"/>
    <col min="4357" max="4357" width="18.42578125" style="16" customWidth="1"/>
    <col min="4358" max="4358" width="15.42578125" style="16" customWidth="1"/>
    <col min="4359" max="4359" width="15.5703125" style="16" customWidth="1"/>
    <col min="4360" max="4609" width="11.42578125" style="16"/>
    <col min="4610" max="4610" width="22.5703125" style="16" customWidth="1"/>
    <col min="4611" max="4611" width="14.7109375" style="16" customWidth="1"/>
    <col min="4612" max="4612" width="17.140625" style="16" customWidth="1"/>
    <col min="4613" max="4613" width="18.42578125" style="16" customWidth="1"/>
    <col min="4614" max="4614" width="15.42578125" style="16" customWidth="1"/>
    <col min="4615" max="4615" width="15.5703125" style="16" customWidth="1"/>
    <col min="4616" max="4865" width="11.42578125" style="16"/>
    <col min="4866" max="4866" width="22.5703125" style="16" customWidth="1"/>
    <col min="4867" max="4867" width="14.7109375" style="16" customWidth="1"/>
    <col min="4868" max="4868" width="17.140625" style="16" customWidth="1"/>
    <col min="4869" max="4869" width="18.42578125" style="16" customWidth="1"/>
    <col min="4870" max="4870" width="15.42578125" style="16" customWidth="1"/>
    <col min="4871" max="4871" width="15.5703125" style="16" customWidth="1"/>
    <col min="4872" max="5121" width="11.42578125" style="16"/>
    <col min="5122" max="5122" width="22.5703125" style="16" customWidth="1"/>
    <col min="5123" max="5123" width="14.7109375" style="16" customWidth="1"/>
    <col min="5124" max="5124" width="17.140625" style="16" customWidth="1"/>
    <col min="5125" max="5125" width="18.42578125" style="16" customWidth="1"/>
    <col min="5126" max="5126" width="15.42578125" style="16" customWidth="1"/>
    <col min="5127" max="5127" width="15.5703125" style="16" customWidth="1"/>
    <col min="5128" max="5377" width="11.42578125" style="16"/>
    <col min="5378" max="5378" width="22.5703125" style="16" customWidth="1"/>
    <col min="5379" max="5379" width="14.7109375" style="16" customWidth="1"/>
    <col min="5380" max="5380" width="17.140625" style="16" customWidth="1"/>
    <col min="5381" max="5381" width="18.42578125" style="16" customWidth="1"/>
    <col min="5382" max="5382" width="15.42578125" style="16" customWidth="1"/>
    <col min="5383" max="5383" width="15.5703125" style="16" customWidth="1"/>
    <col min="5384" max="5633" width="11.42578125" style="16"/>
    <col min="5634" max="5634" width="22.5703125" style="16" customWidth="1"/>
    <col min="5635" max="5635" width="14.7109375" style="16" customWidth="1"/>
    <col min="5636" max="5636" width="17.140625" style="16" customWidth="1"/>
    <col min="5637" max="5637" width="18.42578125" style="16" customWidth="1"/>
    <col min="5638" max="5638" width="15.42578125" style="16" customWidth="1"/>
    <col min="5639" max="5639" width="15.5703125" style="16" customWidth="1"/>
    <col min="5640" max="5889" width="11.42578125" style="16"/>
    <col min="5890" max="5890" width="22.5703125" style="16" customWidth="1"/>
    <col min="5891" max="5891" width="14.7109375" style="16" customWidth="1"/>
    <col min="5892" max="5892" width="17.140625" style="16" customWidth="1"/>
    <col min="5893" max="5893" width="18.42578125" style="16" customWidth="1"/>
    <col min="5894" max="5894" width="15.42578125" style="16" customWidth="1"/>
    <col min="5895" max="5895" width="15.5703125" style="16" customWidth="1"/>
    <col min="5896" max="6145" width="11.42578125" style="16"/>
    <col min="6146" max="6146" width="22.5703125" style="16" customWidth="1"/>
    <col min="6147" max="6147" width="14.7109375" style="16" customWidth="1"/>
    <col min="6148" max="6148" width="17.140625" style="16" customWidth="1"/>
    <col min="6149" max="6149" width="18.42578125" style="16" customWidth="1"/>
    <col min="6150" max="6150" width="15.42578125" style="16" customWidth="1"/>
    <col min="6151" max="6151" width="15.5703125" style="16" customWidth="1"/>
    <col min="6152" max="6401" width="11.42578125" style="16"/>
    <col min="6402" max="6402" width="22.5703125" style="16" customWidth="1"/>
    <col min="6403" max="6403" width="14.7109375" style="16" customWidth="1"/>
    <col min="6404" max="6404" width="17.140625" style="16" customWidth="1"/>
    <col min="6405" max="6405" width="18.42578125" style="16" customWidth="1"/>
    <col min="6406" max="6406" width="15.42578125" style="16" customWidth="1"/>
    <col min="6407" max="6407" width="15.5703125" style="16" customWidth="1"/>
    <col min="6408" max="6657" width="11.42578125" style="16"/>
    <col min="6658" max="6658" width="22.5703125" style="16" customWidth="1"/>
    <col min="6659" max="6659" width="14.7109375" style="16" customWidth="1"/>
    <col min="6660" max="6660" width="17.140625" style="16" customWidth="1"/>
    <col min="6661" max="6661" width="18.42578125" style="16" customWidth="1"/>
    <col min="6662" max="6662" width="15.42578125" style="16" customWidth="1"/>
    <col min="6663" max="6663" width="15.5703125" style="16" customWidth="1"/>
    <col min="6664" max="6913" width="11.42578125" style="16"/>
    <col min="6914" max="6914" width="22.5703125" style="16" customWidth="1"/>
    <col min="6915" max="6915" width="14.7109375" style="16" customWidth="1"/>
    <col min="6916" max="6916" width="17.140625" style="16" customWidth="1"/>
    <col min="6917" max="6917" width="18.42578125" style="16" customWidth="1"/>
    <col min="6918" max="6918" width="15.42578125" style="16" customWidth="1"/>
    <col min="6919" max="6919" width="15.5703125" style="16" customWidth="1"/>
    <col min="6920" max="7169" width="11.42578125" style="16"/>
    <col min="7170" max="7170" width="22.5703125" style="16" customWidth="1"/>
    <col min="7171" max="7171" width="14.7109375" style="16" customWidth="1"/>
    <col min="7172" max="7172" width="17.140625" style="16" customWidth="1"/>
    <col min="7173" max="7173" width="18.42578125" style="16" customWidth="1"/>
    <col min="7174" max="7174" width="15.42578125" style="16" customWidth="1"/>
    <col min="7175" max="7175" width="15.5703125" style="16" customWidth="1"/>
    <col min="7176" max="7425" width="11.42578125" style="16"/>
    <col min="7426" max="7426" width="22.5703125" style="16" customWidth="1"/>
    <col min="7427" max="7427" width="14.7109375" style="16" customWidth="1"/>
    <col min="7428" max="7428" width="17.140625" style="16" customWidth="1"/>
    <col min="7429" max="7429" width="18.42578125" style="16" customWidth="1"/>
    <col min="7430" max="7430" width="15.42578125" style="16" customWidth="1"/>
    <col min="7431" max="7431" width="15.5703125" style="16" customWidth="1"/>
    <col min="7432" max="7681" width="11.42578125" style="16"/>
    <col min="7682" max="7682" width="22.5703125" style="16" customWidth="1"/>
    <col min="7683" max="7683" width="14.7109375" style="16" customWidth="1"/>
    <col min="7684" max="7684" width="17.140625" style="16" customWidth="1"/>
    <col min="7685" max="7685" width="18.42578125" style="16" customWidth="1"/>
    <col min="7686" max="7686" width="15.42578125" style="16" customWidth="1"/>
    <col min="7687" max="7687" width="15.5703125" style="16" customWidth="1"/>
    <col min="7688" max="7937" width="11.42578125" style="16"/>
    <col min="7938" max="7938" width="22.5703125" style="16" customWidth="1"/>
    <col min="7939" max="7939" width="14.7109375" style="16" customWidth="1"/>
    <col min="7940" max="7940" width="17.140625" style="16" customWidth="1"/>
    <col min="7941" max="7941" width="18.42578125" style="16" customWidth="1"/>
    <col min="7942" max="7942" width="15.42578125" style="16" customWidth="1"/>
    <col min="7943" max="7943" width="15.5703125" style="16" customWidth="1"/>
    <col min="7944" max="8193" width="11.42578125" style="16"/>
    <col min="8194" max="8194" width="22.5703125" style="16" customWidth="1"/>
    <col min="8195" max="8195" width="14.7109375" style="16" customWidth="1"/>
    <col min="8196" max="8196" width="17.140625" style="16" customWidth="1"/>
    <col min="8197" max="8197" width="18.42578125" style="16" customWidth="1"/>
    <col min="8198" max="8198" width="15.42578125" style="16" customWidth="1"/>
    <col min="8199" max="8199" width="15.5703125" style="16" customWidth="1"/>
    <col min="8200" max="8449" width="11.42578125" style="16"/>
    <col min="8450" max="8450" width="22.5703125" style="16" customWidth="1"/>
    <col min="8451" max="8451" width="14.7109375" style="16" customWidth="1"/>
    <col min="8452" max="8452" width="17.140625" style="16" customWidth="1"/>
    <col min="8453" max="8453" width="18.42578125" style="16" customWidth="1"/>
    <col min="8454" max="8454" width="15.42578125" style="16" customWidth="1"/>
    <col min="8455" max="8455" width="15.5703125" style="16" customWidth="1"/>
    <col min="8456" max="8705" width="11.42578125" style="16"/>
    <col min="8706" max="8706" width="22.5703125" style="16" customWidth="1"/>
    <col min="8707" max="8707" width="14.7109375" style="16" customWidth="1"/>
    <col min="8708" max="8708" width="17.140625" style="16" customWidth="1"/>
    <col min="8709" max="8709" width="18.42578125" style="16" customWidth="1"/>
    <col min="8710" max="8710" width="15.42578125" style="16" customWidth="1"/>
    <col min="8711" max="8711" width="15.5703125" style="16" customWidth="1"/>
    <col min="8712" max="8961" width="11.42578125" style="16"/>
    <col min="8962" max="8962" width="22.5703125" style="16" customWidth="1"/>
    <col min="8963" max="8963" width="14.7109375" style="16" customWidth="1"/>
    <col min="8964" max="8964" width="17.140625" style="16" customWidth="1"/>
    <col min="8965" max="8965" width="18.42578125" style="16" customWidth="1"/>
    <col min="8966" max="8966" width="15.42578125" style="16" customWidth="1"/>
    <col min="8967" max="8967" width="15.5703125" style="16" customWidth="1"/>
    <col min="8968" max="9217" width="11.42578125" style="16"/>
    <col min="9218" max="9218" width="22.5703125" style="16" customWidth="1"/>
    <col min="9219" max="9219" width="14.7109375" style="16" customWidth="1"/>
    <col min="9220" max="9220" width="17.140625" style="16" customWidth="1"/>
    <col min="9221" max="9221" width="18.42578125" style="16" customWidth="1"/>
    <col min="9222" max="9222" width="15.42578125" style="16" customWidth="1"/>
    <col min="9223" max="9223" width="15.5703125" style="16" customWidth="1"/>
    <col min="9224" max="9473" width="11.42578125" style="16"/>
    <col min="9474" max="9474" width="22.5703125" style="16" customWidth="1"/>
    <col min="9475" max="9475" width="14.7109375" style="16" customWidth="1"/>
    <col min="9476" max="9476" width="17.140625" style="16" customWidth="1"/>
    <col min="9477" max="9477" width="18.42578125" style="16" customWidth="1"/>
    <col min="9478" max="9478" width="15.42578125" style="16" customWidth="1"/>
    <col min="9479" max="9479" width="15.5703125" style="16" customWidth="1"/>
    <col min="9480" max="9729" width="11.42578125" style="16"/>
    <col min="9730" max="9730" width="22.5703125" style="16" customWidth="1"/>
    <col min="9731" max="9731" width="14.7109375" style="16" customWidth="1"/>
    <col min="9732" max="9732" width="17.140625" style="16" customWidth="1"/>
    <col min="9733" max="9733" width="18.42578125" style="16" customWidth="1"/>
    <col min="9734" max="9734" width="15.42578125" style="16" customWidth="1"/>
    <col min="9735" max="9735" width="15.5703125" style="16" customWidth="1"/>
    <col min="9736" max="9985" width="11.42578125" style="16"/>
    <col min="9986" max="9986" width="22.5703125" style="16" customWidth="1"/>
    <col min="9987" max="9987" width="14.7109375" style="16" customWidth="1"/>
    <col min="9988" max="9988" width="17.140625" style="16" customWidth="1"/>
    <col min="9989" max="9989" width="18.42578125" style="16" customWidth="1"/>
    <col min="9990" max="9990" width="15.42578125" style="16" customWidth="1"/>
    <col min="9991" max="9991" width="15.5703125" style="16" customWidth="1"/>
    <col min="9992" max="10241" width="11.42578125" style="16"/>
    <col min="10242" max="10242" width="22.5703125" style="16" customWidth="1"/>
    <col min="10243" max="10243" width="14.7109375" style="16" customWidth="1"/>
    <col min="10244" max="10244" width="17.140625" style="16" customWidth="1"/>
    <col min="10245" max="10245" width="18.42578125" style="16" customWidth="1"/>
    <col min="10246" max="10246" width="15.42578125" style="16" customWidth="1"/>
    <col min="10247" max="10247" width="15.5703125" style="16" customWidth="1"/>
    <col min="10248" max="10497" width="11.42578125" style="16"/>
    <col min="10498" max="10498" width="22.5703125" style="16" customWidth="1"/>
    <col min="10499" max="10499" width="14.7109375" style="16" customWidth="1"/>
    <col min="10500" max="10500" width="17.140625" style="16" customWidth="1"/>
    <col min="10501" max="10501" width="18.42578125" style="16" customWidth="1"/>
    <col min="10502" max="10502" width="15.42578125" style="16" customWidth="1"/>
    <col min="10503" max="10503" width="15.5703125" style="16" customWidth="1"/>
    <col min="10504" max="10753" width="11.42578125" style="16"/>
    <col min="10754" max="10754" width="22.5703125" style="16" customWidth="1"/>
    <col min="10755" max="10755" width="14.7109375" style="16" customWidth="1"/>
    <col min="10756" max="10756" width="17.140625" style="16" customWidth="1"/>
    <col min="10757" max="10757" width="18.42578125" style="16" customWidth="1"/>
    <col min="10758" max="10758" width="15.42578125" style="16" customWidth="1"/>
    <col min="10759" max="10759" width="15.5703125" style="16" customWidth="1"/>
    <col min="10760" max="11009" width="11.42578125" style="16"/>
    <col min="11010" max="11010" width="22.5703125" style="16" customWidth="1"/>
    <col min="11011" max="11011" width="14.7109375" style="16" customWidth="1"/>
    <col min="11012" max="11012" width="17.140625" style="16" customWidth="1"/>
    <col min="11013" max="11013" width="18.42578125" style="16" customWidth="1"/>
    <col min="11014" max="11014" width="15.42578125" style="16" customWidth="1"/>
    <col min="11015" max="11015" width="15.5703125" style="16" customWidth="1"/>
    <col min="11016" max="11265" width="11.42578125" style="16"/>
    <col min="11266" max="11266" width="22.5703125" style="16" customWidth="1"/>
    <col min="11267" max="11267" width="14.7109375" style="16" customWidth="1"/>
    <col min="11268" max="11268" width="17.140625" style="16" customWidth="1"/>
    <col min="11269" max="11269" width="18.42578125" style="16" customWidth="1"/>
    <col min="11270" max="11270" width="15.42578125" style="16" customWidth="1"/>
    <col min="11271" max="11271" width="15.5703125" style="16" customWidth="1"/>
    <col min="11272" max="11521" width="11.42578125" style="16"/>
    <col min="11522" max="11522" width="22.5703125" style="16" customWidth="1"/>
    <col min="11523" max="11523" width="14.7109375" style="16" customWidth="1"/>
    <col min="11524" max="11524" width="17.140625" style="16" customWidth="1"/>
    <col min="11525" max="11525" width="18.42578125" style="16" customWidth="1"/>
    <col min="11526" max="11526" width="15.42578125" style="16" customWidth="1"/>
    <col min="11527" max="11527" width="15.5703125" style="16" customWidth="1"/>
    <col min="11528" max="11777" width="11.42578125" style="16"/>
    <col min="11778" max="11778" width="22.5703125" style="16" customWidth="1"/>
    <col min="11779" max="11779" width="14.7109375" style="16" customWidth="1"/>
    <col min="11780" max="11780" width="17.140625" style="16" customWidth="1"/>
    <col min="11781" max="11781" width="18.42578125" style="16" customWidth="1"/>
    <col min="11782" max="11782" width="15.42578125" style="16" customWidth="1"/>
    <col min="11783" max="11783" width="15.5703125" style="16" customWidth="1"/>
    <col min="11784" max="12033" width="11.42578125" style="16"/>
    <col min="12034" max="12034" width="22.5703125" style="16" customWidth="1"/>
    <col min="12035" max="12035" width="14.7109375" style="16" customWidth="1"/>
    <col min="12036" max="12036" width="17.140625" style="16" customWidth="1"/>
    <col min="12037" max="12037" width="18.42578125" style="16" customWidth="1"/>
    <col min="12038" max="12038" width="15.42578125" style="16" customWidth="1"/>
    <col min="12039" max="12039" width="15.5703125" style="16" customWidth="1"/>
    <col min="12040" max="12289" width="11.42578125" style="16"/>
    <col min="12290" max="12290" width="22.5703125" style="16" customWidth="1"/>
    <col min="12291" max="12291" width="14.7109375" style="16" customWidth="1"/>
    <col min="12292" max="12292" width="17.140625" style="16" customWidth="1"/>
    <col min="12293" max="12293" width="18.42578125" style="16" customWidth="1"/>
    <col min="12294" max="12294" width="15.42578125" style="16" customWidth="1"/>
    <col min="12295" max="12295" width="15.5703125" style="16" customWidth="1"/>
    <col min="12296" max="12545" width="11.42578125" style="16"/>
    <col min="12546" max="12546" width="22.5703125" style="16" customWidth="1"/>
    <col min="12547" max="12547" width="14.7109375" style="16" customWidth="1"/>
    <col min="12548" max="12548" width="17.140625" style="16" customWidth="1"/>
    <col min="12549" max="12549" width="18.42578125" style="16" customWidth="1"/>
    <col min="12550" max="12550" width="15.42578125" style="16" customWidth="1"/>
    <col min="12551" max="12551" width="15.5703125" style="16" customWidth="1"/>
    <col min="12552" max="12801" width="11.42578125" style="16"/>
    <col min="12802" max="12802" width="22.5703125" style="16" customWidth="1"/>
    <col min="12803" max="12803" width="14.7109375" style="16" customWidth="1"/>
    <col min="12804" max="12804" width="17.140625" style="16" customWidth="1"/>
    <col min="12805" max="12805" width="18.42578125" style="16" customWidth="1"/>
    <col min="12806" max="12806" width="15.42578125" style="16" customWidth="1"/>
    <col min="12807" max="12807" width="15.5703125" style="16" customWidth="1"/>
    <col min="12808" max="13057" width="11.42578125" style="16"/>
    <col min="13058" max="13058" width="22.5703125" style="16" customWidth="1"/>
    <col min="13059" max="13059" width="14.7109375" style="16" customWidth="1"/>
    <col min="13060" max="13060" width="17.140625" style="16" customWidth="1"/>
    <col min="13061" max="13061" width="18.42578125" style="16" customWidth="1"/>
    <col min="13062" max="13062" width="15.42578125" style="16" customWidth="1"/>
    <col min="13063" max="13063" width="15.5703125" style="16" customWidth="1"/>
    <col min="13064" max="13313" width="11.42578125" style="16"/>
    <col min="13314" max="13314" width="22.5703125" style="16" customWidth="1"/>
    <col min="13315" max="13315" width="14.7109375" style="16" customWidth="1"/>
    <col min="13316" max="13316" width="17.140625" style="16" customWidth="1"/>
    <col min="13317" max="13317" width="18.42578125" style="16" customWidth="1"/>
    <col min="13318" max="13318" width="15.42578125" style="16" customWidth="1"/>
    <col min="13319" max="13319" width="15.5703125" style="16" customWidth="1"/>
    <col min="13320" max="13569" width="11.42578125" style="16"/>
    <col min="13570" max="13570" width="22.5703125" style="16" customWidth="1"/>
    <col min="13571" max="13571" width="14.7109375" style="16" customWidth="1"/>
    <col min="13572" max="13572" width="17.140625" style="16" customWidth="1"/>
    <col min="13573" max="13573" width="18.42578125" style="16" customWidth="1"/>
    <col min="13574" max="13574" width="15.42578125" style="16" customWidth="1"/>
    <col min="13575" max="13575" width="15.5703125" style="16" customWidth="1"/>
    <col min="13576" max="13825" width="11.42578125" style="16"/>
    <col min="13826" max="13826" width="22.5703125" style="16" customWidth="1"/>
    <col min="13827" max="13827" width="14.7109375" style="16" customWidth="1"/>
    <col min="13828" max="13828" width="17.140625" style="16" customWidth="1"/>
    <col min="13829" max="13829" width="18.42578125" style="16" customWidth="1"/>
    <col min="13830" max="13830" width="15.42578125" style="16" customWidth="1"/>
    <col min="13831" max="13831" width="15.5703125" style="16" customWidth="1"/>
    <col min="13832" max="14081" width="11.42578125" style="16"/>
    <col min="14082" max="14082" width="22.5703125" style="16" customWidth="1"/>
    <col min="14083" max="14083" width="14.7109375" style="16" customWidth="1"/>
    <col min="14084" max="14084" width="17.140625" style="16" customWidth="1"/>
    <col min="14085" max="14085" width="18.42578125" style="16" customWidth="1"/>
    <col min="14086" max="14086" width="15.42578125" style="16" customWidth="1"/>
    <col min="14087" max="14087" width="15.5703125" style="16" customWidth="1"/>
    <col min="14088" max="14337" width="11.42578125" style="16"/>
    <col min="14338" max="14338" width="22.5703125" style="16" customWidth="1"/>
    <col min="14339" max="14339" width="14.7109375" style="16" customWidth="1"/>
    <col min="14340" max="14340" width="17.140625" style="16" customWidth="1"/>
    <col min="14341" max="14341" width="18.42578125" style="16" customWidth="1"/>
    <col min="14342" max="14342" width="15.42578125" style="16" customWidth="1"/>
    <col min="14343" max="14343" width="15.5703125" style="16" customWidth="1"/>
    <col min="14344" max="14593" width="11.42578125" style="16"/>
    <col min="14594" max="14594" width="22.5703125" style="16" customWidth="1"/>
    <col min="14595" max="14595" width="14.7109375" style="16" customWidth="1"/>
    <col min="14596" max="14596" width="17.140625" style="16" customWidth="1"/>
    <col min="14597" max="14597" width="18.42578125" style="16" customWidth="1"/>
    <col min="14598" max="14598" width="15.42578125" style="16" customWidth="1"/>
    <col min="14599" max="14599" width="15.5703125" style="16" customWidth="1"/>
    <col min="14600" max="14849" width="11.42578125" style="16"/>
    <col min="14850" max="14850" width="22.5703125" style="16" customWidth="1"/>
    <col min="14851" max="14851" width="14.7109375" style="16" customWidth="1"/>
    <col min="14852" max="14852" width="17.140625" style="16" customWidth="1"/>
    <col min="14853" max="14853" width="18.42578125" style="16" customWidth="1"/>
    <col min="14854" max="14854" width="15.42578125" style="16" customWidth="1"/>
    <col min="14855" max="14855" width="15.5703125" style="16" customWidth="1"/>
    <col min="14856" max="15105" width="11.42578125" style="16"/>
    <col min="15106" max="15106" width="22.5703125" style="16" customWidth="1"/>
    <col min="15107" max="15107" width="14.7109375" style="16" customWidth="1"/>
    <col min="15108" max="15108" width="17.140625" style="16" customWidth="1"/>
    <col min="15109" max="15109" width="18.42578125" style="16" customWidth="1"/>
    <col min="15110" max="15110" width="15.42578125" style="16" customWidth="1"/>
    <col min="15111" max="15111" width="15.5703125" style="16" customWidth="1"/>
    <col min="15112" max="15361" width="11.42578125" style="16"/>
    <col min="15362" max="15362" width="22.5703125" style="16" customWidth="1"/>
    <col min="15363" max="15363" width="14.7109375" style="16" customWidth="1"/>
    <col min="15364" max="15364" width="17.140625" style="16" customWidth="1"/>
    <col min="15365" max="15365" width="18.42578125" style="16" customWidth="1"/>
    <col min="15366" max="15366" width="15.42578125" style="16" customWidth="1"/>
    <col min="15367" max="15367" width="15.5703125" style="16" customWidth="1"/>
    <col min="15368" max="15617" width="11.42578125" style="16"/>
    <col min="15618" max="15618" width="22.5703125" style="16" customWidth="1"/>
    <col min="15619" max="15619" width="14.7109375" style="16" customWidth="1"/>
    <col min="15620" max="15620" width="17.140625" style="16" customWidth="1"/>
    <col min="15621" max="15621" width="18.42578125" style="16" customWidth="1"/>
    <col min="15622" max="15622" width="15.42578125" style="16" customWidth="1"/>
    <col min="15623" max="15623" width="15.5703125" style="16" customWidth="1"/>
    <col min="15624" max="15873" width="11.42578125" style="16"/>
    <col min="15874" max="15874" width="22.5703125" style="16" customWidth="1"/>
    <col min="15875" max="15875" width="14.7109375" style="16" customWidth="1"/>
    <col min="15876" max="15876" width="17.140625" style="16" customWidth="1"/>
    <col min="15877" max="15877" width="18.42578125" style="16" customWidth="1"/>
    <col min="15878" max="15878" width="15.42578125" style="16" customWidth="1"/>
    <col min="15879" max="15879" width="15.5703125" style="16" customWidth="1"/>
    <col min="15880" max="16129" width="11.42578125" style="16"/>
    <col min="16130" max="16130" width="22.5703125" style="16" customWidth="1"/>
    <col min="16131" max="16131" width="14.7109375" style="16" customWidth="1"/>
    <col min="16132" max="16132" width="17.140625" style="16" customWidth="1"/>
    <col min="16133" max="16133" width="18.42578125" style="16" customWidth="1"/>
    <col min="16134" max="16134" width="15.42578125" style="16" customWidth="1"/>
    <col min="16135" max="16135" width="15.5703125" style="16" customWidth="1"/>
    <col min="16136" max="16384" width="11.42578125" style="16"/>
  </cols>
  <sheetData>
    <row r="1" spans="2:7" ht="18" customHeight="1"/>
    <row r="2" spans="2:7" ht="12.75" customHeight="1">
      <c r="B2" s="346" t="s">
        <v>154</v>
      </c>
      <c r="C2" s="346"/>
      <c r="D2" s="346"/>
      <c r="E2" s="346"/>
      <c r="F2" s="346"/>
      <c r="G2" s="231"/>
    </row>
    <row r="3" spans="2:7" ht="12.75" customHeight="1">
      <c r="B3" s="346"/>
      <c r="C3" s="346"/>
      <c r="D3" s="346"/>
      <c r="E3" s="346"/>
      <c r="F3" s="346"/>
      <c r="G3" s="231"/>
    </row>
    <row r="4" spans="2:7" ht="7.5" customHeight="1">
      <c r="B4" s="346"/>
      <c r="C4" s="346"/>
      <c r="D4" s="346"/>
      <c r="E4" s="346"/>
      <c r="F4" s="346"/>
      <c r="G4" s="231"/>
    </row>
    <row r="7" spans="2:7" ht="16.5" customHeight="1"/>
    <row r="8" spans="2:7" ht="1.5" customHeight="1"/>
    <row r="9" spans="2:7" ht="8.25" hidden="1" customHeight="1"/>
    <row r="10" spans="2:7" ht="31.5" customHeight="1">
      <c r="B10" s="17"/>
      <c r="C10" s="17"/>
      <c r="D10" s="17"/>
      <c r="E10" s="17"/>
      <c r="F10" s="17"/>
      <c r="G10" s="17"/>
    </row>
    <row r="11" spans="2:7" ht="30" customHeight="1">
      <c r="B11" s="117" t="s">
        <v>34</v>
      </c>
      <c r="C11" s="117" t="s">
        <v>1</v>
      </c>
      <c r="D11" s="117" t="s">
        <v>2</v>
      </c>
      <c r="E11" s="117" t="s">
        <v>3</v>
      </c>
      <c r="F11" s="117" t="s">
        <v>35</v>
      </c>
      <c r="G11" s="118" t="s">
        <v>17</v>
      </c>
    </row>
    <row r="12" spans="2:7" ht="27.95" customHeight="1">
      <c r="B12" s="30" t="s">
        <v>36</v>
      </c>
      <c r="C12" s="29">
        <v>10</v>
      </c>
      <c r="D12" s="29">
        <v>0</v>
      </c>
      <c r="E12" s="29">
        <v>0</v>
      </c>
      <c r="F12" s="29">
        <v>0</v>
      </c>
      <c r="G12" s="75">
        <f t="shared" ref="G12:G35" si="0">SUM(C12:F12)</f>
        <v>10</v>
      </c>
    </row>
    <row r="13" spans="2:7" ht="27.95" customHeight="1">
      <c r="B13" s="30" t="s">
        <v>37</v>
      </c>
      <c r="C13" s="29">
        <v>5</v>
      </c>
      <c r="D13" s="29">
        <v>0</v>
      </c>
      <c r="E13" s="29">
        <v>0</v>
      </c>
      <c r="F13" s="29">
        <v>0</v>
      </c>
      <c r="G13" s="75">
        <f t="shared" si="0"/>
        <v>5</v>
      </c>
    </row>
    <row r="14" spans="2:7" ht="27.95" customHeight="1">
      <c r="B14" s="30" t="s">
        <v>38</v>
      </c>
      <c r="C14" s="29">
        <v>2</v>
      </c>
      <c r="D14" s="29">
        <v>0</v>
      </c>
      <c r="E14" s="29">
        <v>0</v>
      </c>
      <c r="F14" s="29">
        <v>0</v>
      </c>
      <c r="G14" s="75">
        <f t="shared" si="0"/>
        <v>2</v>
      </c>
    </row>
    <row r="15" spans="2:7" ht="27.95" customHeight="1">
      <c r="B15" s="30" t="s">
        <v>39</v>
      </c>
      <c r="C15" s="29">
        <v>2</v>
      </c>
      <c r="D15" s="29">
        <v>0</v>
      </c>
      <c r="E15" s="29">
        <v>0</v>
      </c>
      <c r="F15" s="29">
        <v>0</v>
      </c>
      <c r="G15" s="75">
        <f t="shared" si="0"/>
        <v>2</v>
      </c>
    </row>
    <row r="16" spans="2:7" ht="27.95" customHeight="1">
      <c r="B16" s="30" t="s">
        <v>40</v>
      </c>
      <c r="C16" s="29">
        <v>0</v>
      </c>
      <c r="D16" s="29">
        <v>0</v>
      </c>
      <c r="E16" s="29">
        <v>0</v>
      </c>
      <c r="F16" s="29">
        <v>0</v>
      </c>
      <c r="G16" s="75">
        <f t="shared" si="0"/>
        <v>0</v>
      </c>
    </row>
    <row r="17" spans="2:7" ht="27.95" customHeight="1">
      <c r="B17" s="30" t="s">
        <v>41</v>
      </c>
      <c r="C17" s="29">
        <v>1</v>
      </c>
      <c r="D17" s="29">
        <v>0</v>
      </c>
      <c r="E17" s="29">
        <v>0</v>
      </c>
      <c r="F17" s="29">
        <v>0</v>
      </c>
      <c r="G17" s="75">
        <f t="shared" si="0"/>
        <v>1</v>
      </c>
    </row>
    <row r="18" spans="2:7" ht="27.95" customHeight="1">
      <c r="B18" s="30" t="s">
        <v>42</v>
      </c>
      <c r="C18" s="29">
        <v>1</v>
      </c>
      <c r="D18" s="29">
        <v>0</v>
      </c>
      <c r="E18" s="29">
        <v>0</v>
      </c>
      <c r="F18" s="29">
        <v>0</v>
      </c>
      <c r="G18" s="75">
        <f t="shared" si="0"/>
        <v>1</v>
      </c>
    </row>
    <row r="19" spans="2:7" ht="27.95" customHeight="1">
      <c r="B19" s="30" t="s">
        <v>43</v>
      </c>
      <c r="C19" s="29">
        <v>19</v>
      </c>
      <c r="D19" s="29">
        <v>0</v>
      </c>
      <c r="E19" s="29">
        <v>0</v>
      </c>
      <c r="F19" s="29">
        <v>0</v>
      </c>
      <c r="G19" s="75">
        <f t="shared" si="0"/>
        <v>19</v>
      </c>
    </row>
    <row r="20" spans="2:7" ht="27.95" customHeight="1">
      <c r="B20" s="30" t="s">
        <v>44</v>
      </c>
      <c r="C20" s="29">
        <v>22</v>
      </c>
      <c r="D20" s="29">
        <v>1</v>
      </c>
      <c r="E20" s="29">
        <v>0</v>
      </c>
      <c r="F20" s="29">
        <v>0</v>
      </c>
      <c r="G20" s="75">
        <f t="shared" si="0"/>
        <v>23</v>
      </c>
    </row>
    <row r="21" spans="2:7" ht="27.95" customHeight="1">
      <c r="B21" s="30" t="s">
        <v>45</v>
      </c>
      <c r="C21" s="29">
        <v>27</v>
      </c>
      <c r="D21" s="29">
        <v>0</v>
      </c>
      <c r="E21" s="29">
        <v>1</v>
      </c>
      <c r="F21" s="29">
        <v>0</v>
      </c>
      <c r="G21" s="75">
        <f t="shared" si="0"/>
        <v>28</v>
      </c>
    </row>
    <row r="22" spans="2:7" ht="27.95" customHeight="1">
      <c r="B22" s="30" t="s">
        <v>46</v>
      </c>
      <c r="C22" s="29">
        <v>20</v>
      </c>
      <c r="D22" s="29">
        <v>2</v>
      </c>
      <c r="E22" s="29">
        <v>1</v>
      </c>
      <c r="F22" s="29">
        <v>0</v>
      </c>
      <c r="G22" s="73">
        <f t="shared" si="0"/>
        <v>23</v>
      </c>
    </row>
    <row r="23" spans="2:7" ht="22.5" customHeight="1">
      <c r="B23" s="30" t="s">
        <v>47</v>
      </c>
      <c r="C23" s="29">
        <v>8</v>
      </c>
      <c r="D23" s="29">
        <v>0</v>
      </c>
      <c r="E23" s="29">
        <v>1</v>
      </c>
      <c r="F23" s="29">
        <v>0</v>
      </c>
      <c r="G23" s="73">
        <f t="shared" si="0"/>
        <v>9</v>
      </c>
    </row>
    <row r="24" spans="2:7" ht="21.75" customHeight="1">
      <c r="B24" s="30" t="s">
        <v>48</v>
      </c>
      <c r="C24" s="29">
        <v>14</v>
      </c>
      <c r="D24" s="29">
        <v>1</v>
      </c>
      <c r="E24" s="29">
        <v>0</v>
      </c>
      <c r="F24" s="29">
        <v>0</v>
      </c>
      <c r="G24" s="73">
        <f t="shared" si="0"/>
        <v>15</v>
      </c>
    </row>
    <row r="25" spans="2:7" ht="21.75" customHeight="1">
      <c r="B25" s="30" t="s">
        <v>49</v>
      </c>
      <c r="C25" s="29">
        <v>32</v>
      </c>
      <c r="D25" s="29">
        <v>1</v>
      </c>
      <c r="E25" s="29">
        <v>0</v>
      </c>
      <c r="F25" s="29">
        <v>0</v>
      </c>
      <c r="G25" s="73">
        <f t="shared" si="0"/>
        <v>33</v>
      </c>
    </row>
    <row r="26" spans="2:7" ht="27.95" customHeight="1">
      <c r="B26" s="30" t="s">
        <v>50</v>
      </c>
      <c r="C26" s="29">
        <v>27</v>
      </c>
      <c r="D26" s="29">
        <v>3</v>
      </c>
      <c r="E26" s="29">
        <v>0</v>
      </c>
      <c r="F26" s="29">
        <v>0</v>
      </c>
      <c r="G26" s="73">
        <f t="shared" si="0"/>
        <v>30</v>
      </c>
    </row>
    <row r="27" spans="2:7" ht="24" customHeight="1">
      <c r="B27" s="30" t="s">
        <v>51</v>
      </c>
      <c r="C27" s="29">
        <v>17</v>
      </c>
      <c r="D27" s="29">
        <v>1</v>
      </c>
      <c r="E27" s="29">
        <v>0</v>
      </c>
      <c r="F27" s="29">
        <v>0</v>
      </c>
      <c r="G27" s="73">
        <f t="shared" si="0"/>
        <v>18</v>
      </c>
    </row>
    <row r="28" spans="2:7" ht="22.5" customHeight="1">
      <c r="B28" s="30" t="s">
        <v>52</v>
      </c>
      <c r="C28" s="29">
        <v>23</v>
      </c>
      <c r="D28" s="29">
        <v>0</v>
      </c>
      <c r="E28" s="29">
        <v>0</v>
      </c>
      <c r="F28" s="29">
        <v>0</v>
      </c>
      <c r="G28" s="73">
        <f t="shared" si="0"/>
        <v>23</v>
      </c>
    </row>
    <row r="29" spans="2:7" ht="27.95" customHeight="1">
      <c r="B29" s="30" t="s">
        <v>53</v>
      </c>
      <c r="C29" s="29">
        <v>19</v>
      </c>
      <c r="D29" s="29">
        <v>0</v>
      </c>
      <c r="E29" s="29">
        <v>0</v>
      </c>
      <c r="F29" s="29">
        <v>0</v>
      </c>
      <c r="G29" s="73">
        <f t="shared" si="0"/>
        <v>19</v>
      </c>
    </row>
    <row r="30" spans="2:7" ht="27.95" customHeight="1">
      <c r="B30" s="30" t="s">
        <v>54</v>
      </c>
      <c r="C30" s="29">
        <v>21</v>
      </c>
      <c r="D30" s="29">
        <v>1</v>
      </c>
      <c r="E30" s="29">
        <v>0</v>
      </c>
      <c r="F30" s="29">
        <v>0</v>
      </c>
      <c r="G30" s="73">
        <f t="shared" si="0"/>
        <v>22</v>
      </c>
    </row>
    <row r="31" spans="2:7" ht="27.95" customHeight="1">
      <c r="B31" s="30" t="s">
        <v>55</v>
      </c>
      <c r="C31" s="29">
        <v>13</v>
      </c>
      <c r="D31" s="29">
        <v>0</v>
      </c>
      <c r="E31" s="29">
        <v>0</v>
      </c>
      <c r="F31" s="29">
        <v>0</v>
      </c>
      <c r="G31" s="75">
        <f t="shared" si="0"/>
        <v>13</v>
      </c>
    </row>
    <row r="32" spans="2:7" ht="27.95" customHeight="1">
      <c r="B32" s="30" t="s">
        <v>56</v>
      </c>
      <c r="C32" s="29">
        <v>11</v>
      </c>
      <c r="D32" s="29">
        <v>0</v>
      </c>
      <c r="E32" s="29">
        <v>0</v>
      </c>
      <c r="F32" s="29">
        <v>0</v>
      </c>
      <c r="G32" s="75">
        <f t="shared" si="0"/>
        <v>11</v>
      </c>
    </row>
    <row r="33" spans="2:7" ht="27.95" customHeight="1">
      <c r="B33" s="30" t="s">
        <v>57</v>
      </c>
      <c r="C33" s="29">
        <v>11</v>
      </c>
      <c r="D33" s="29">
        <v>0</v>
      </c>
      <c r="E33" s="29">
        <v>0</v>
      </c>
      <c r="F33" s="29">
        <v>0</v>
      </c>
      <c r="G33" s="75">
        <f t="shared" si="0"/>
        <v>11</v>
      </c>
    </row>
    <row r="34" spans="2:7" ht="27.95" customHeight="1">
      <c r="B34" s="30" t="s">
        <v>58</v>
      </c>
      <c r="C34" s="29">
        <v>14</v>
      </c>
      <c r="D34" s="29">
        <v>0</v>
      </c>
      <c r="E34" s="29">
        <v>0</v>
      </c>
      <c r="F34" s="29">
        <v>0</v>
      </c>
      <c r="G34" s="75">
        <f t="shared" si="0"/>
        <v>14</v>
      </c>
    </row>
    <row r="35" spans="2:7" ht="27.95" customHeight="1">
      <c r="B35" s="31" t="s">
        <v>59</v>
      </c>
      <c r="C35" s="29">
        <v>9</v>
      </c>
      <c r="D35" s="29">
        <v>0</v>
      </c>
      <c r="E35" s="29">
        <v>2</v>
      </c>
      <c r="F35" s="29">
        <v>0</v>
      </c>
      <c r="G35" s="75">
        <f t="shared" si="0"/>
        <v>11</v>
      </c>
    </row>
    <row r="36" spans="2:7" s="36" customFormat="1" ht="5.25" customHeight="1" thickBot="1">
      <c r="B36" s="112"/>
      <c r="C36" s="113"/>
      <c r="D36" s="113"/>
      <c r="E36" s="113"/>
      <c r="F36" s="113"/>
      <c r="G36" s="119" t="s">
        <v>60</v>
      </c>
    </row>
    <row r="37" spans="2:7" ht="27.95" customHeight="1" thickTop="1">
      <c r="B37" s="32" t="s">
        <v>5</v>
      </c>
      <c r="C37" s="33">
        <f>SUM(C12:C36)</f>
        <v>328</v>
      </c>
      <c r="D37" s="33">
        <f>SUM(D12:D36)</f>
        <v>10</v>
      </c>
      <c r="E37" s="33">
        <f>SUM(E12:E36)</f>
        <v>5</v>
      </c>
      <c r="F37" s="33">
        <f>SUM(F12:F35)</f>
        <v>0</v>
      </c>
      <c r="G37" s="34">
        <f>SUM(C37:F37)</f>
        <v>343</v>
      </c>
    </row>
    <row r="38" spans="2:7" ht="27.95" customHeight="1">
      <c r="B38" s="18"/>
      <c r="C38" s="19"/>
      <c r="D38" s="19"/>
      <c r="E38" s="19"/>
      <c r="F38" s="19"/>
      <c r="G38" s="20"/>
    </row>
    <row r="39" spans="2:7" ht="27.95" customHeight="1">
      <c r="B39" s="18"/>
      <c r="C39" s="19"/>
      <c r="D39" s="19"/>
      <c r="E39" s="19"/>
      <c r="F39" s="19"/>
      <c r="G39" s="20"/>
    </row>
    <row r="40" spans="2:7" ht="15" customHeight="1">
      <c r="B40" s="21"/>
      <c r="C40" s="20"/>
      <c r="D40" s="20"/>
      <c r="E40" s="20"/>
      <c r="F40" s="20"/>
      <c r="G40" s="20"/>
    </row>
    <row r="41" spans="2:7" ht="15.75" hidden="1" customHeight="1">
      <c r="B41" s="18"/>
      <c r="C41" s="18"/>
      <c r="D41" s="18"/>
      <c r="E41" s="19"/>
      <c r="F41" s="19"/>
      <c r="G41" s="20"/>
    </row>
    <row r="42" spans="2:7" ht="17.25" hidden="1" customHeight="1">
      <c r="B42" s="21"/>
      <c r="C42" s="20"/>
      <c r="D42" s="20"/>
      <c r="E42" s="20"/>
      <c r="F42" s="20"/>
      <c r="G42" s="20"/>
    </row>
    <row r="43" spans="2:7" ht="30.95" customHeight="1">
      <c r="B43" s="21"/>
      <c r="C43" s="20"/>
      <c r="D43" s="20"/>
      <c r="E43" s="20"/>
      <c r="F43" s="20"/>
      <c r="G43" s="20"/>
    </row>
    <row r="44" spans="2:7" ht="30.95" customHeight="1">
      <c r="B44" s="22"/>
      <c r="C44" s="20"/>
      <c r="D44" s="20"/>
      <c r="E44" s="20"/>
      <c r="F44" s="20"/>
      <c r="G44" s="20"/>
    </row>
    <row r="45" spans="2:7" ht="30.95" customHeight="1">
      <c r="G45" s="20"/>
    </row>
    <row r="46" spans="2:7" ht="30.95" customHeight="1">
      <c r="G46" s="20"/>
    </row>
    <row r="47" spans="2:7" ht="30.95" customHeight="1">
      <c r="B47" s="23"/>
      <c r="C47" s="23"/>
      <c r="D47" s="23"/>
      <c r="E47" s="23"/>
      <c r="F47" s="23"/>
      <c r="G47" s="20"/>
    </row>
    <row r="48" spans="2:7" ht="30.95" customHeight="1">
      <c r="B48" s="17"/>
      <c r="C48" s="17"/>
      <c r="D48" s="17"/>
      <c r="E48" s="17"/>
      <c r="F48" s="17"/>
      <c r="G48" s="20"/>
    </row>
    <row r="49" spans="2:7" ht="30.95" customHeight="1">
      <c r="B49" s="7"/>
      <c r="C49" s="7"/>
      <c r="D49" s="7"/>
      <c r="E49" s="7"/>
      <c r="F49" s="7"/>
      <c r="G49" s="20"/>
    </row>
    <row r="50" spans="2:7" ht="30.95" customHeight="1">
      <c r="B50" s="21"/>
      <c r="C50" s="20"/>
      <c r="D50" s="20"/>
      <c r="E50" s="20"/>
      <c r="F50" s="20"/>
      <c r="G50" s="20"/>
    </row>
    <row r="51" spans="2:7" ht="30.95" customHeight="1">
      <c r="B51" s="21"/>
      <c r="C51" s="20"/>
      <c r="D51" s="20"/>
      <c r="E51" s="20"/>
      <c r="F51" s="20"/>
      <c r="G51" s="20"/>
    </row>
    <row r="52" spans="2:7" ht="30.95" customHeight="1">
      <c r="B52" s="21"/>
      <c r="C52" s="20"/>
      <c r="D52" s="20"/>
      <c r="E52" s="20"/>
      <c r="F52" s="20"/>
      <c r="G52" s="20"/>
    </row>
    <row r="53" spans="2:7" ht="30.95" customHeight="1">
      <c r="B53" s="21"/>
      <c r="C53" s="20"/>
      <c r="D53" s="20"/>
      <c r="E53" s="20"/>
      <c r="F53" s="20"/>
      <c r="G53" s="20"/>
    </row>
    <row r="54" spans="2:7" ht="30.95" customHeight="1">
      <c r="B54" s="21"/>
      <c r="C54" s="20"/>
      <c r="D54" s="20"/>
      <c r="E54" s="20"/>
      <c r="F54" s="20"/>
      <c r="G54" s="20"/>
    </row>
    <row r="55" spans="2:7" ht="30.95" customHeight="1">
      <c r="B55" s="24"/>
      <c r="C55" s="19"/>
      <c r="D55" s="19"/>
      <c r="E55" s="19"/>
      <c r="F55" s="19"/>
      <c r="G55" s="20"/>
    </row>
    <row r="56" spans="2:7" ht="30.95" customHeight="1">
      <c r="B56" s="21"/>
      <c r="C56" s="20"/>
      <c r="D56" s="20"/>
      <c r="E56" s="20"/>
      <c r="F56" s="20"/>
      <c r="G56" s="20"/>
    </row>
    <row r="57" spans="2:7" ht="30.95" customHeight="1">
      <c r="B57" s="21"/>
      <c r="C57" s="20"/>
      <c r="D57" s="20"/>
      <c r="E57" s="20"/>
      <c r="F57" s="20"/>
      <c r="G57" s="20"/>
    </row>
    <row r="58" spans="2:7" ht="30.95" customHeight="1">
      <c r="B58" s="22"/>
      <c r="C58" s="20"/>
      <c r="D58" s="20"/>
      <c r="E58" s="20"/>
      <c r="F58" s="20"/>
      <c r="G58" s="20"/>
    </row>
    <row r="59" spans="2:7" ht="15">
      <c r="G59" s="20"/>
    </row>
    <row r="60" spans="2:7" ht="15">
      <c r="G60" s="20"/>
    </row>
    <row r="61" spans="2:7" ht="15">
      <c r="G61" s="20"/>
    </row>
    <row r="62" spans="2:7" ht="15">
      <c r="G62" s="20"/>
    </row>
    <row r="63" spans="2:7" ht="15">
      <c r="G63" s="20"/>
    </row>
    <row r="64" spans="2:7" ht="15">
      <c r="G64" s="20"/>
    </row>
    <row r="65" spans="7:7" ht="15">
      <c r="G65" s="20"/>
    </row>
    <row r="66" spans="7:7" ht="15">
      <c r="G66" s="20"/>
    </row>
    <row r="67" spans="7:7" ht="15">
      <c r="G67" s="20"/>
    </row>
    <row r="68" spans="7:7" ht="15">
      <c r="G68" s="20"/>
    </row>
    <row r="69" spans="7:7" ht="15">
      <c r="G69" s="20"/>
    </row>
    <row r="70" spans="7:7" ht="15">
      <c r="G70" s="20"/>
    </row>
    <row r="71" spans="7:7" ht="15">
      <c r="G71" s="20"/>
    </row>
    <row r="72" spans="7:7" ht="15">
      <c r="G72" s="20"/>
    </row>
    <row r="73" spans="7:7" ht="15">
      <c r="G73" s="20"/>
    </row>
    <row r="74" spans="7:7" ht="15">
      <c r="G74" s="20"/>
    </row>
    <row r="75" spans="7:7" ht="15">
      <c r="G75" s="20"/>
    </row>
    <row r="76" spans="7:7" ht="15">
      <c r="G76" s="20"/>
    </row>
    <row r="77" spans="7:7" ht="15">
      <c r="G77" s="20"/>
    </row>
    <row r="78" spans="7:7" ht="15">
      <c r="G78" s="20"/>
    </row>
    <row r="79" spans="7:7" ht="15">
      <c r="G79" s="20"/>
    </row>
    <row r="80" spans="7:7" ht="15">
      <c r="G80" s="20"/>
    </row>
    <row r="81" spans="7:7" ht="15">
      <c r="G81" s="20"/>
    </row>
    <row r="82" spans="7:7" ht="15">
      <c r="G82" s="20"/>
    </row>
    <row r="83" spans="7:7" ht="15">
      <c r="G83" s="20"/>
    </row>
    <row r="84" spans="7:7" ht="15">
      <c r="G84" s="20"/>
    </row>
    <row r="85" spans="7:7" ht="15">
      <c r="G85" s="20"/>
    </row>
    <row r="86" spans="7:7" ht="15">
      <c r="G86" s="20"/>
    </row>
    <row r="87" spans="7:7" ht="15.75">
      <c r="G87" s="35"/>
    </row>
    <row r="88" spans="7:7" ht="15.75">
      <c r="G88" s="19"/>
    </row>
    <row r="89" spans="7:7" ht="15">
      <c r="G89" s="20"/>
    </row>
    <row r="90" spans="7:7" ht="15.75">
      <c r="G90" s="19"/>
    </row>
    <row r="91" spans="7:7" ht="15">
      <c r="G91" s="20"/>
    </row>
    <row r="92" spans="7:7" ht="15">
      <c r="G92" s="20"/>
    </row>
    <row r="93" spans="7:7" ht="15">
      <c r="G93" s="20"/>
    </row>
    <row r="96" spans="7:7" ht="15.75">
      <c r="G96" s="23"/>
    </row>
    <row r="97" spans="7:7">
      <c r="G97" s="17"/>
    </row>
    <row r="98" spans="7:7" ht="15">
      <c r="G98" s="7"/>
    </row>
    <row r="99" spans="7:7" ht="15">
      <c r="G99" s="20"/>
    </row>
    <row r="100" spans="7:7" ht="15">
      <c r="G100" s="20"/>
    </row>
    <row r="101" spans="7:7" ht="15">
      <c r="G101" s="20"/>
    </row>
    <row r="102" spans="7:7" ht="15">
      <c r="G102" s="20"/>
    </row>
    <row r="103" spans="7:7" ht="15">
      <c r="G103" s="20"/>
    </row>
    <row r="104" spans="7:7" ht="15.75">
      <c r="G104" s="19"/>
    </row>
    <row r="105" spans="7:7" ht="15">
      <c r="G105" s="20"/>
    </row>
    <row r="106" spans="7:7" ht="15">
      <c r="G106" s="20"/>
    </row>
    <row r="107" spans="7:7" ht="15">
      <c r="G107" s="20"/>
    </row>
  </sheetData>
  <mergeCells count="1">
    <mergeCell ref="B2:F4"/>
  </mergeCells>
  <printOptions horizontalCentered="1"/>
  <pageMargins left="0.23622047244094491" right="0.23622047244094491" top="0.74803149606299213" bottom="0.74803149606299213" header="0.31496062992125984" footer="0.31496062992125984"/>
  <pageSetup scale="78" fitToWidth="2" fitToHeight="2" orientation="portrait" r:id="rId1"/>
  <headerFooter alignWithMargins="0">
    <oddHeader xml:space="preserve">&amp;L
</oddHead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52" zoomScaleNormal="100" workbookViewId="0">
      <selection activeCell="E7" sqref="E7"/>
    </sheetView>
  </sheetViews>
  <sheetFormatPr baseColWidth="10" defaultRowHeight="12.75"/>
  <cols>
    <col min="1" max="1" width="2.5703125" style="16" customWidth="1"/>
    <col min="2" max="2" width="20.7109375" style="16" customWidth="1"/>
    <col min="3" max="3" width="15" style="16" customWidth="1"/>
    <col min="4" max="4" width="18.85546875" style="16" customWidth="1"/>
    <col min="5" max="5" width="19.42578125" style="16" customWidth="1"/>
    <col min="6" max="6" width="21.85546875" style="16" customWidth="1"/>
    <col min="7" max="7" width="15.5703125" style="16" customWidth="1"/>
    <col min="8" max="257" width="11.42578125" style="16"/>
    <col min="258" max="258" width="22.5703125" style="16" customWidth="1"/>
    <col min="259" max="259" width="14.7109375" style="16" customWidth="1"/>
    <col min="260" max="260" width="17.140625" style="16" customWidth="1"/>
    <col min="261" max="261" width="18.42578125" style="16" customWidth="1"/>
    <col min="262" max="262" width="15.42578125" style="16" customWidth="1"/>
    <col min="263" max="263" width="15.5703125" style="16" customWidth="1"/>
    <col min="264" max="513" width="11.42578125" style="16"/>
    <col min="514" max="514" width="22.5703125" style="16" customWidth="1"/>
    <col min="515" max="515" width="14.7109375" style="16" customWidth="1"/>
    <col min="516" max="516" width="17.140625" style="16" customWidth="1"/>
    <col min="517" max="517" width="18.42578125" style="16" customWidth="1"/>
    <col min="518" max="518" width="15.42578125" style="16" customWidth="1"/>
    <col min="519" max="519" width="15.5703125" style="16" customWidth="1"/>
    <col min="520" max="769" width="11.42578125" style="16"/>
    <col min="770" max="770" width="22.5703125" style="16" customWidth="1"/>
    <col min="771" max="771" width="14.7109375" style="16" customWidth="1"/>
    <col min="772" max="772" width="17.140625" style="16" customWidth="1"/>
    <col min="773" max="773" width="18.42578125" style="16" customWidth="1"/>
    <col min="774" max="774" width="15.42578125" style="16" customWidth="1"/>
    <col min="775" max="775" width="15.5703125" style="16" customWidth="1"/>
    <col min="776" max="1025" width="11.42578125" style="16"/>
    <col min="1026" max="1026" width="22.5703125" style="16" customWidth="1"/>
    <col min="1027" max="1027" width="14.7109375" style="16" customWidth="1"/>
    <col min="1028" max="1028" width="17.140625" style="16" customWidth="1"/>
    <col min="1029" max="1029" width="18.42578125" style="16" customWidth="1"/>
    <col min="1030" max="1030" width="15.42578125" style="16" customWidth="1"/>
    <col min="1031" max="1031" width="15.5703125" style="16" customWidth="1"/>
    <col min="1032" max="1281" width="11.42578125" style="16"/>
    <col min="1282" max="1282" width="22.5703125" style="16" customWidth="1"/>
    <col min="1283" max="1283" width="14.7109375" style="16" customWidth="1"/>
    <col min="1284" max="1284" width="17.140625" style="16" customWidth="1"/>
    <col min="1285" max="1285" width="18.42578125" style="16" customWidth="1"/>
    <col min="1286" max="1286" width="15.42578125" style="16" customWidth="1"/>
    <col min="1287" max="1287" width="15.5703125" style="16" customWidth="1"/>
    <col min="1288" max="1537" width="11.42578125" style="16"/>
    <col min="1538" max="1538" width="22.5703125" style="16" customWidth="1"/>
    <col min="1539" max="1539" width="14.7109375" style="16" customWidth="1"/>
    <col min="1540" max="1540" width="17.140625" style="16" customWidth="1"/>
    <col min="1541" max="1541" width="18.42578125" style="16" customWidth="1"/>
    <col min="1542" max="1542" width="15.42578125" style="16" customWidth="1"/>
    <col min="1543" max="1543" width="15.5703125" style="16" customWidth="1"/>
    <col min="1544" max="1793" width="11.42578125" style="16"/>
    <col min="1794" max="1794" width="22.5703125" style="16" customWidth="1"/>
    <col min="1795" max="1795" width="14.7109375" style="16" customWidth="1"/>
    <col min="1796" max="1796" width="17.140625" style="16" customWidth="1"/>
    <col min="1797" max="1797" width="18.42578125" style="16" customWidth="1"/>
    <col min="1798" max="1798" width="15.42578125" style="16" customWidth="1"/>
    <col min="1799" max="1799" width="15.5703125" style="16" customWidth="1"/>
    <col min="1800" max="2049" width="11.42578125" style="16"/>
    <col min="2050" max="2050" width="22.5703125" style="16" customWidth="1"/>
    <col min="2051" max="2051" width="14.7109375" style="16" customWidth="1"/>
    <col min="2052" max="2052" width="17.140625" style="16" customWidth="1"/>
    <col min="2053" max="2053" width="18.42578125" style="16" customWidth="1"/>
    <col min="2054" max="2054" width="15.42578125" style="16" customWidth="1"/>
    <col min="2055" max="2055" width="15.5703125" style="16" customWidth="1"/>
    <col min="2056" max="2305" width="11.42578125" style="16"/>
    <col min="2306" max="2306" width="22.5703125" style="16" customWidth="1"/>
    <col min="2307" max="2307" width="14.7109375" style="16" customWidth="1"/>
    <col min="2308" max="2308" width="17.140625" style="16" customWidth="1"/>
    <col min="2309" max="2309" width="18.42578125" style="16" customWidth="1"/>
    <col min="2310" max="2310" width="15.42578125" style="16" customWidth="1"/>
    <col min="2311" max="2311" width="15.5703125" style="16" customWidth="1"/>
    <col min="2312" max="2561" width="11.42578125" style="16"/>
    <col min="2562" max="2562" width="22.5703125" style="16" customWidth="1"/>
    <col min="2563" max="2563" width="14.7109375" style="16" customWidth="1"/>
    <col min="2564" max="2564" width="17.140625" style="16" customWidth="1"/>
    <col min="2565" max="2565" width="18.42578125" style="16" customWidth="1"/>
    <col min="2566" max="2566" width="15.42578125" style="16" customWidth="1"/>
    <col min="2567" max="2567" width="15.5703125" style="16" customWidth="1"/>
    <col min="2568" max="2817" width="11.42578125" style="16"/>
    <col min="2818" max="2818" width="22.5703125" style="16" customWidth="1"/>
    <col min="2819" max="2819" width="14.7109375" style="16" customWidth="1"/>
    <col min="2820" max="2820" width="17.140625" style="16" customWidth="1"/>
    <col min="2821" max="2821" width="18.42578125" style="16" customWidth="1"/>
    <col min="2822" max="2822" width="15.42578125" style="16" customWidth="1"/>
    <col min="2823" max="2823" width="15.5703125" style="16" customWidth="1"/>
    <col min="2824" max="3073" width="11.42578125" style="16"/>
    <col min="3074" max="3074" width="22.5703125" style="16" customWidth="1"/>
    <col min="3075" max="3075" width="14.7109375" style="16" customWidth="1"/>
    <col min="3076" max="3076" width="17.140625" style="16" customWidth="1"/>
    <col min="3077" max="3077" width="18.42578125" style="16" customWidth="1"/>
    <col min="3078" max="3078" width="15.42578125" style="16" customWidth="1"/>
    <col min="3079" max="3079" width="15.5703125" style="16" customWidth="1"/>
    <col min="3080" max="3329" width="11.42578125" style="16"/>
    <col min="3330" max="3330" width="22.5703125" style="16" customWidth="1"/>
    <col min="3331" max="3331" width="14.7109375" style="16" customWidth="1"/>
    <col min="3332" max="3332" width="17.140625" style="16" customWidth="1"/>
    <col min="3333" max="3333" width="18.42578125" style="16" customWidth="1"/>
    <col min="3334" max="3334" width="15.42578125" style="16" customWidth="1"/>
    <col min="3335" max="3335" width="15.5703125" style="16" customWidth="1"/>
    <col min="3336" max="3585" width="11.42578125" style="16"/>
    <col min="3586" max="3586" width="22.5703125" style="16" customWidth="1"/>
    <col min="3587" max="3587" width="14.7109375" style="16" customWidth="1"/>
    <col min="3588" max="3588" width="17.140625" style="16" customWidth="1"/>
    <col min="3589" max="3589" width="18.42578125" style="16" customWidth="1"/>
    <col min="3590" max="3590" width="15.42578125" style="16" customWidth="1"/>
    <col min="3591" max="3591" width="15.5703125" style="16" customWidth="1"/>
    <col min="3592" max="3841" width="11.42578125" style="16"/>
    <col min="3842" max="3842" width="22.5703125" style="16" customWidth="1"/>
    <col min="3843" max="3843" width="14.7109375" style="16" customWidth="1"/>
    <col min="3844" max="3844" width="17.140625" style="16" customWidth="1"/>
    <col min="3845" max="3845" width="18.42578125" style="16" customWidth="1"/>
    <col min="3846" max="3846" width="15.42578125" style="16" customWidth="1"/>
    <col min="3847" max="3847" width="15.5703125" style="16" customWidth="1"/>
    <col min="3848" max="4097" width="11.42578125" style="16"/>
    <col min="4098" max="4098" width="22.5703125" style="16" customWidth="1"/>
    <col min="4099" max="4099" width="14.7109375" style="16" customWidth="1"/>
    <col min="4100" max="4100" width="17.140625" style="16" customWidth="1"/>
    <col min="4101" max="4101" width="18.42578125" style="16" customWidth="1"/>
    <col min="4102" max="4102" width="15.42578125" style="16" customWidth="1"/>
    <col min="4103" max="4103" width="15.5703125" style="16" customWidth="1"/>
    <col min="4104" max="4353" width="11.42578125" style="16"/>
    <col min="4354" max="4354" width="22.5703125" style="16" customWidth="1"/>
    <col min="4355" max="4355" width="14.7109375" style="16" customWidth="1"/>
    <col min="4356" max="4356" width="17.140625" style="16" customWidth="1"/>
    <col min="4357" max="4357" width="18.42578125" style="16" customWidth="1"/>
    <col min="4358" max="4358" width="15.42578125" style="16" customWidth="1"/>
    <col min="4359" max="4359" width="15.5703125" style="16" customWidth="1"/>
    <col min="4360" max="4609" width="11.42578125" style="16"/>
    <col min="4610" max="4610" width="22.5703125" style="16" customWidth="1"/>
    <col min="4611" max="4611" width="14.7109375" style="16" customWidth="1"/>
    <col min="4612" max="4612" width="17.140625" style="16" customWidth="1"/>
    <col min="4613" max="4613" width="18.42578125" style="16" customWidth="1"/>
    <col min="4614" max="4614" width="15.42578125" style="16" customWidth="1"/>
    <col min="4615" max="4615" width="15.5703125" style="16" customWidth="1"/>
    <col min="4616" max="4865" width="11.42578125" style="16"/>
    <col min="4866" max="4866" width="22.5703125" style="16" customWidth="1"/>
    <col min="4867" max="4867" width="14.7109375" style="16" customWidth="1"/>
    <col min="4868" max="4868" width="17.140625" style="16" customWidth="1"/>
    <col min="4869" max="4869" width="18.42578125" style="16" customWidth="1"/>
    <col min="4870" max="4870" width="15.42578125" style="16" customWidth="1"/>
    <col min="4871" max="4871" width="15.5703125" style="16" customWidth="1"/>
    <col min="4872" max="5121" width="11.42578125" style="16"/>
    <col min="5122" max="5122" width="22.5703125" style="16" customWidth="1"/>
    <col min="5123" max="5123" width="14.7109375" style="16" customWidth="1"/>
    <col min="5124" max="5124" width="17.140625" style="16" customWidth="1"/>
    <col min="5125" max="5125" width="18.42578125" style="16" customWidth="1"/>
    <col min="5126" max="5126" width="15.42578125" style="16" customWidth="1"/>
    <col min="5127" max="5127" width="15.5703125" style="16" customWidth="1"/>
    <col min="5128" max="5377" width="11.42578125" style="16"/>
    <col min="5378" max="5378" width="22.5703125" style="16" customWidth="1"/>
    <col min="5379" max="5379" width="14.7109375" style="16" customWidth="1"/>
    <col min="5380" max="5380" width="17.140625" style="16" customWidth="1"/>
    <col min="5381" max="5381" width="18.42578125" style="16" customWidth="1"/>
    <col min="5382" max="5382" width="15.42578125" style="16" customWidth="1"/>
    <col min="5383" max="5383" width="15.5703125" style="16" customWidth="1"/>
    <col min="5384" max="5633" width="11.42578125" style="16"/>
    <col min="5634" max="5634" width="22.5703125" style="16" customWidth="1"/>
    <col min="5635" max="5635" width="14.7109375" style="16" customWidth="1"/>
    <col min="5636" max="5636" width="17.140625" style="16" customWidth="1"/>
    <col min="5637" max="5637" width="18.42578125" style="16" customWidth="1"/>
    <col min="5638" max="5638" width="15.42578125" style="16" customWidth="1"/>
    <col min="5639" max="5639" width="15.5703125" style="16" customWidth="1"/>
    <col min="5640" max="5889" width="11.42578125" style="16"/>
    <col min="5890" max="5890" width="22.5703125" style="16" customWidth="1"/>
    <col min="5891" max="5891" width="14.7109375" style="16" customWidth="1"/>
    <col min="5892" max="5892" width="17.140625" style="16" customWidth="1"/>
    <col min="5893" max="5893" width="18.42578125" style="16" customWidth="1"/>
    <col min="5894" max="5894" width="15.42578125" style="16" customWidth="1"/>
    <col min="5895" max="5895" width="15.5703125" style="16" customWidth="1"/>
    <col min="5896" max="6145" width="11.42578125" style="16"/>
    <col min="6146" max="6146" width="22.5703125" style="16" customWidth="1"/>
    <col min="6147" max="6147" width="14.7109375" style="16" customWidth="1"/>
    <col min="6148" max="6148" width="17.140625" style="16" customWidth="1"/>
    <col min="6149" max="6149" width="18.42578125" style="16" customWidth="1"/>
    <col min="6150" max="6150" width="15.42578125" style="16" customWidth="1"/>
    <col min="6151" max="6151" width="15.5703125" style="16" customWidth="1"/>
    <col min="6152" max="6401" width="11.42578125" style="16"/>
    <col min="6402" max="6402" width="22.5703125" style="16" customWidth="1"/>
    <col min="6403" max="6403" width="14.7109375" style="16" customWidth="1"/>
    <col min="6404" max="6404" width="17.140625" style="16" customWidth="1"/>
    <col min="6405" max="6405" width="18.42578125" style="16" customWidth="1"/>
    <col min="6406" max="6406" width="15.42578125" style="16" customWidth="1"/>
    <col min="6407" max="6407" width="15.5703125" style="16" customWidth="1"/>
    <col min="6408" max="6657" width="11.42578125" style="16"/>
    <col min="6658" max="6658" width="22.5703125" style="16" customWidth="1"/>
    <col min="6659" max="6659" width="14.7109375" style="16" customWidth="1"/>
    <col min="6660" max="6660" width="17.140625" style="16" customWidth="1"/>
    <col min="6661" max="6661" width="18.42578125" style="16" customWidth="1"/>
    <col min="6662" max="6662" width="15.42578125" style="16" customWidth="1"/>
    <col min="6663" max="6663" width="15.5703125" style="16" customWidth="1"/>
    <col min="6664" max="6913" width="11.42578125" style="16"/>
    <col min="6914" max="6914" width="22.5703125" style="16" customWidth="1"/>
    <col min="6915" max="6915" width="14.7109375" style="16" customWidth="1"/>
    <col min="6916" max="6916" width="17.140625" style="16" customWidth="1"/>
    <col min="6917" max="6917" width="18.42578125" style="16" customWidth="1"/>
    <col min="6918" max="6918" width="15.42578125" style="16" customWidth="1"/>
    <col min="6919" max="6919" width="15.5703125" style="16" customWidth="1"/>
    <col min="6920" max="7169" width="11.42578125" style="16"/>
    <col min="7170" max="7170" width="22.5703125" style="16" customWidth="1"/>
    <col min="7171" max="7171" width="14.7109375" style="16" customWidth="1"/>
    <col min="7172" max="7172" width="17.140625" style="16" customWidth="1"/>
    <col min="7173" max="7173" width="18.42578125" style="16" customWidth="1"/>
    <col min="7174" max="7174" width="15.42578125" style="16" customWidth="1"/>
    <col min="7175" max="7175" width="15.5703125" style="16" customWidth="1"/>
    <col min="7176" max="7425" width="11.42578125" style="16"/>
    <col min="7426" max="7426" width="22.5703125" style="16" customWidth="1"/>
    <col min="7427" max="7427" width="14.7109375" style="16" customWidth="1"/>
    <col min="7428" max="7428" width="17.140625" style="16" customWidth="1"/>
    <col min="7429" max="7429" width="18.42578125" style="16" customWidth="1"/>
    <col min="7430" max="7430" width="15.42578125" style="16" customWidth="1"/>
    <col min="7431" max="7431" width="15.5703125" style="16" customWidth="1"/>
    <col min="7432" max="7681" width="11.42578125" style="16"/>
    <col min="7682" max="7682" width="22.5703125" style="16" customWidth="1"/>
    <col min="7683" max="7683" width="14.7109375" style="16" customWidth="1"/>
    <col min="7684" max="7684" width="17.140625" style="16" customWidth="1"/>
    <col min="7685" max="7685" width="18.42578125" style="16" customWidth="1"/>
    <col min="7686" max="7686" width="15.42578125" style="16" customWidth="1"/>
    <col min="7687" max="7687" width="15.5703125" style="16" customWidth="1"/>
    <col min="7688" max="7937" width="11.42578125" style="16"/>
    <col min="7938" max="7938" width="22.5703125" style="16" customWidth="1"/>
    <col min="7939" max="7939" width="14.7109375" style="16" customWidth="1"/>
    <col min="7940" max="7940" width="17.140625" style="16" customWidth="1"/>
    <col min="7941" max="7941" width="18.42578125" style="16" customWidth="1"/>
    <col min="7942" max="7942" width="15.42578125" style="16" customWidth="1"/>
    <col min="7943" max="7943" width="15.5703125" style="16" customWidth="1"/>
    <col min="7944" max="8193" width="11.42578125" style="16"/>
    <col min="8194" max="8194" width="22.5703125" style="16" customWidth="1"/>
    <col min="8195" max="8195" width="14.7109375" style="16" customWidth="1"/>
    <col min="8196" max="8196" width="17.140625" style="16" customWidth="1"/>
    <col min="8197" max="8197" width="18.42578125" style="16" customWidth="1"/>
    <col min="8198" max="8198" width="15.42578125" style="16" customWidth="1"/>
    <col min="8199" max="8199" width="15.5703125" style="16" customWidth="1"/>
    <col min="8200" max="8449" width="11.42578125" style="16"/>
    <col min="8450" max="8450" width="22.5703125" style="16" customWidth="1"/>
    <col min="8451" max="8451" width="14.7109375" style="16" customWidth="1"/>
    <col min="8452" max="8452" width="17.140625" style="16" customWidth="1"/>
    <col min="8453" max="8453" width="18.42578125" style="16" customWidth="1"/>
    <col min="8454" max="8454" width="15.42578125" style="16" customWidth="1"/>
    <col min="8455" max="8455" width="15.5703125" style="16" customWidth="1"/>
    <col min="8456" max="8705" width="11.42578125" style="16"/>
    <col min="8706" max="8706" width="22.5703125" style="16" customWidth="1"/>
    <col min="8707" max="8707" width="14.7109375" style="16" customWidth="1"/>
    <col min="8708" max="8708" width="17.140625" style="16" customWidth="1"/>
    <col min="8709" max="8709" width="18.42578125" style="16" customWidth="1"/>
    <col min="8710" max="8710" width="15.42578125" style="16" customWidth="1"/>
    <col min="8711" max="8711" width="15.5703125" style="16" customWidth="1"/>
    <col min="8712" max="8961" width="11.42578125" style="16"/>
    <col min="8962" max="8962" width="22.5703125" style="16" customWidth="1"/>
    <col min="8963" max="8963" width="14.7109375" style="16" customWidth="1"/>
    <col min="8964" max="8964" width="17.140625" style="16" customWidth="1"/>
    <col min="8965" max="8965" width="18.42578125" style="16" customWidth="1"/>
    <col min="8966" max="8966" width="15.42578125" style="16" customWidth="1"/>
    <col min="8967" max="8967" width="15.5703125" style="16" customWidth="1"/>
    <col min="8968" max="9217" width="11.42578125" style="16"/>
    <col min="9218" max="9218" width="22.5703125" style="16" customWidth="1"/>
    <col min="9219" max="9219" width="14.7109375" style="16" customWidth="1"/>
    <col min="9220" max="9220" width="17.140625" style="16" customWidth="1"/>
    <col min="9221" max="9221" width="18.42578125" style="16" customWidth="1"/>
    <col min="9222" max="9222" width="15.42578125" style="16" customWidth="1"/>
    <col min="9223" max="9223" width="15.5703125" style="16" customWidth="1"/>
    <col min="9224" max="9473" width="11.42578125" style="16"/>
    <col min="9474" max="9474" width="22.5703125" style="16" customWidth="1"/>
    <col min="9475" max="9475" width="14.7109375" style="16" customWidth="1"/>
    <col min="9476" max="9476" width="17.140625" style="16" customWidth="1"/>
    <col min="9477" max="9477" width="18.42578125" style="16" customWidth="1"/>
    <col min="9478" max="9478" width="15.42578125" style="16" customWidth="1"/>
    <col min="9479" max="9479" width="15.5703125" style="16" customWidth="1"/>
    <col min="9480" max="9729" width="11.42578125" style="16"/>
    <col min="9730" max="9730" width="22.5703125" style="16" customWidth="1"/>
    <col min="9731" max="9731" width="14.7109375" style="16" customWidth="1"/>
    <col min="9732" max="9732" width="17.140625" style="16" customWidth="1"/>
    <col min="9733" max="9733" width="18.42578125" style="16" customWidth="1"/>
    <col min="9734" max="9734" width="15.42578125" style="16" customWidth="1"/>
    <col min="9735" max="9735" width="15.5703125" style="16" customWidth="1"/>
    <col min="9736" max="9985" width="11.42578125" style="16"/>
    <col min="9986" max="9986" width="22.5703125" style="16" customWidth="1"/>
    <col min="9987" max="9987" width="14.7109375" style="16" customWidth="1"/>
    <col min="9988" max="9988" width="17.140625" style="16" customWidth="1"/>
    <col min="9989" max="9989" width="18.42578125" style="16" customWidth="1"/>
    <col min="9990" max="9990" width="15.42578125" style="16" customWidth="1"/>
    <col min="9991" max="9991" width="15.5703125" style="16" customWidth="1"/>
    <col min="9992" max="10241" width="11.42578125" style="16"/>
    <col min="10242" max="10242" width="22.5703125" style="16" customWidth="1"/>
    <col min="10243" max="10243" width="14.7109375" style="16" customWidth="1"/>
    <col min="10244" max="10244" width="17.140625" style="16" customWidth="1"/>
    <col min="10245" max="10245" width="18.42578125" style="16" customWidth="1"/>
    <col min="10246" max="10246" width="15.42578125" style="16" customWidth="1"/>
    <col min="10247" max="10247" width="15.5703125" style="16" customWidth="1"/>
    <col min="10248" max="10497" width="11.42578125" style="16"/>
    <col min="10498" max="10498" width="22.5703125" style="16" customWidth="1"/>
    <col min="10499" max="10499" width="14.7109375" style="16" customWidth="1"/>
    <col min="10500" max="10500" width="17.140625" style="16" customWidth="1"/>
    <col min="10501" max="10501" width="18.42578125" style="16" customWidth="1"/>
    <col min="10502" max="10502" width="15.42578125" style="16" customWidth="1"/>
    <col min="10503" max="10503" width="15.5703125" style="16" customWidth="1"/>
    <col min="10504" max="10753" width="11.42578125" style="16"/>
    <col min="10754" max="10754" width="22.5703125" style="16" customWidth="1"/>
    <col min="10755" max="10755" width="14.7109375" style="16" customWidth="1"/>
    <col min="10756" max="10756" width="17.140625" style="16" customWidth="1"/>
    <col min="10757" max="10757" width="18.42578125" style="16" customWidth="1"/>
    <col min="10758" max="10758" width="15.42578125" style="16" customWidth="1"/>
    <col min="10759" max="10759" width="15.5703125" style="16" customWidth="1"/>
    <col min="10760" max="11009" width="11.42578125" style="16"/>
    <col min="11010" max="11010" width="22.5703125" style="16" customWidth="1"/>
    <col min="11011" max="11011" width="14.7109375" style="16" customWidth="1"/>
    <col min="11012" max="11012" width="17.140625" style="16" customWidth="1"/>
    <col min="11013" max="11013" width="18.42578125" style="16" customWidth="1"/>
    <col min="11014" max="11014" width="15.42578125" style="16" customWidth="1"/>
    <col min="11015" max="11015" width="15.5703125" style="16" customWidth="1"/>
    <col min="11016" max="11265" width="11.42578125" style="16"/>
    <col min="11266" max="11266" width="22.5703125" style="16" customWidth="1"/>
    <col min="11267" max="11267" width="14.7109375" style="16" customWidth="1"/>
    <col min="11268" max="11268" width="17.140625" style="16" customWidth="1"/>
    <col min="11269" max="11269" width="18.42578125" style="16" customWidth="1"/>
    <col min="11270" max="11270" width="15.42578125" style="16" customWidth="1"/>
    <col min="11271" max="11271" width="15.5703125" style="16" customWidth="1"/>
    <col min="11272" max="11521" width="11.42578125" style="16"/>
    <col min="11522" max="11522" width="22.5703125" style="16" customWidth="1"/>
    <col min="11523" max="11523" width="14.7109375" style="16" customWidth="1"/>
    <col min="11524" max="11524" width="17.140625" style="16" customWidth="1"/>
    <col min="11525" max="11525" width="18.42578125" style="16" customWidth="1"/>
    <col min="11526" max="11526" width="15.42578125" style="16" customWidth="1"/>
    <col min="11527" max="11527" width="15.5703125" style="16" customWidth="1"/>
    <col min="11528" max="11777" width="11.42578125" style="16"/>
    <col min="11778" max="11778" width="22.5703125" style="16" customWidth="1"/>
    <col min="11779" max="11779" width="14.7109375" style="16" customWidth="1"/>
    <col min="11780" max="11780" width="17.140625" style="16" customWidth="1"/>
    <col min="11781" max="11781" width="18.42578125" style="16" customWidth="1"/>
    <col min="11782" max="11782" width="15.42578125" style="16" customWidth="1"/>
    <col min="11783" max="11783" width="15.5703125" style="16" customWidth="1"/>
    <col min="11784" max="12033" width="11.42578125" style="16"/>
    <col min="12034" max="12034" width="22.5703125" style="16" customWidth="1"/>
    <col min="12035" max="12035" width="14.7109375" style="16" customWidth="1"/>
    <col min="12036" max="12036" width="17.140625" style="16" customWidth="1"/>
    <col min="12037" max="12037" width="18.42578125" style="16" customWidth="1"/>
    <col min="12038" max="12038" width="15.42578125" style="16" customWidth="1"/>
    <col min="12039" max="12039" width="15.5703125" style="16" customWidth="1"/>
    <col min="12040" max="12289" width="11.42578125" style="16"/>
    <col min="12290" max="12290" width="22.5703125" style="16" customWidth="1"/>
    <col min="12291" max="12291" width="14.7109375" style="16" customWidth="1"/>
    <col min="12292" max="12292" width="17.140625" style="16" customWidth="1"/>
    <col min="12293" max="12293" width="18.42578125" style="16" customWidth="1"/>
    <col min="12294" max="12294" width="15.42578125" style="16" customWidth="1"/>
    <col min="12295" max="12295" width="15.5703125" style="16" customWidth="1"/>
    <col min="12296" max="12545" width="11.42578125" style="16"/>
    <col min="12546" max="12546" width="22.5703125" style="16" customWidth="1"/>
    <col min="12547" max="12547" width="14.7109375" style="16" customWidth="1"/>
    <col min="12548" max="12548" width="17.140625" style="16" customWidth="1"/>
    <col min="12549" max="12549" width="18.42578125" style="16" customWidth="1"/>
    <col min="12550" max="12550" width="15.42578125" style="16" customWidth="1"/>
    <col min="12551" max="12551" width="15.5703125" style="16" customWidth="1"/>
    <col min="12552" max="12801" width="11.42578125" style="16"/>
    <col min="12802" max="12802" width="22.5703125" style="16" customWidth="1"/>
    <col min="12803" max="12803" width="14.7109375" style="16" customWidth="1"/>
    <col min="12804" max="12804" width="17.140625" style="16" customWidth="1"/>
    <col min="12805" max="12805" width="18.42578125" style="16" customWidth="1"/>
    <col min="12806" max="12806" width="15.42578125" style="16" customWidth="1"/>
    <col min="12807" max="12807" width="15.5703125" style="16" customWidth="1"/>
    <col min="12808" max="13057" width="11.42578125" style="16"/>
    <col min="13058" max="13058" width="22.5703125" style="16" customWidth="1"/>
    <col min="13059" max="13059" width="14.7109375" style="16" customWidth="1"/>
    <col min="13060" max="13060" width="17.140625" style="16" customWidth="1"/>
    <col min="13061" max="13061" width="18.42578125" style="16" customWidth="1"/>
    <col min="13062" max="13062" width="15.42578125" style="16" customWidth="1"/>
    <col min="13063" max="13063" width="15.5703125" style="16" customWidth="1"/>
    <col min="13064" max="13313" width="11.42578125" style="16"/>
    <col min="13314" max="13314" width="22.5703125" style="16" customWidth="1"/>
    <col min="13315" max="13315" width="14.7109375" style="16" customWidth="1"/>
    <col min="13316" max="13316" width="17.140625" style="16" customWidth="1"/>
    <col min="13317" max="13317" width="18.42578125" style="16" customWidth="1"/>
    <col min="13318" max="13318" width="15.42578125" style="16" customWidth="1"/>
    <col min="13319" max="13319" width="15.5703125" style="16" customWidth="1"/>
    <col min="13320" max="13569" width="11.42578125" style="16"/>
    <col min="13570" max="13570" width="22.5703125" style="16" customWidth="1"/>
    <col min="13571" max="13571" width="14.7109375" style="16" customWidth="1"/>
    <col min="13572" max="13572" width="17.140625" style="16" customWidth="1"/>
    <col min="13573" max="13573" width="18.42578125" style="16" customWidth="1"/>
    <col min="13574" max="13574" width="15.42578125" style="16" customWidth="1"/>
    <col min="13575" max="13575" width="15.5703125" style="16" customWidth="1"/>
    <col min="13576" max="13825" width="11.42578125" style="16"/>
    <col min="13826" max="13826" width="22.5703125" style="16" customWidth="1"/>
    <col min="13827" max="13827" width="14.7109375" style="16" customWidth="1"/>
    <col min="13828" max="13828" width="17.140625" style="16" customWidth="1"/>
    <col min="13829" max="13829" width="18.42578125" style="16" customWidth="1"/>
    <col min="13830" max="13830" width="15.42578125" style="16" customWidth="1"/>
    <col min="13831" max="13831" width="15.5703125" style="16" customWidth="1"/>
    <col min="13832" max="14081" width="11.42578125" style="16"/>
    <col min="14082" max="14082" width="22.5703125" style="16" customWidth="1"/>
    <col min="14083" max="14083" width="14.7109375" style="16" customWidth="1"/>
    <col min="14084" max="14084" width="17.140625" style="16" customWidth="1"/>
    <col min="14085" max="14085" width="18.42578125" style="16" customWidth="1"/>
    <col min="14086" max="14086" width="15.42578125" style="16" customWidth="1"/>
    <col min="14087" max="14087" width="15.5703125" style="16" customWidth="1"/>
    <col min="14088" max="14337" width="11.42578125" style="16"/>
    <col min="14338" max="14338" width="22.5703125" style="16" customWidth="1"/>
    <col min="14339" max="14339" width="14.7109375" style="16" customWidth="1"/>
    <col min="14340" max="14340" width="17.140625" style="16" customWidth="1"/>
    <col min="14341" max="14341" width="18.42578125" style="16" customWidth="1"/>
    <col min="14342" max="14342" width="15.42578125" style="16" customWidth="1"/>
    <col min="14343" max="14343" width="15.5703125" style="16" customWidth="1"/>
    <col min="14344" max="14593" width="11.42578125" style="16"/>
    <col min="14594" max="14594" width="22.5703125" style="16" customWidth="1"/>
    <col min="14595" max="14595" width="14.7109375" style="16" customWidth="1"/>
    <col min="14596" max="14596" width="17.140625" style="16" customWidth="1"/>
    <col min="14597" max="14597" width="18.42578125" style="16" customWidth="1"/>
    <col min="14598" max="14598" width="15.42578125" style="16" customWidth="1"/>
    <col min="14599" max="14599" width="15.5703125" style="16" customWidth="1"/>
    <col min="14600" max="14849" width="11.42578125" style="16"/>
    <col min="14850" max="14850" width="22.5703125" style="16" customWidth="1"/>
    <col min="14851" max="14851" width="14.7109375" style="16" customWidth="1"/>
    <col min="14852" max="14852" width="17.140625" style="16" customWidth="1"/>
    <col min="14853" max="14853" width="18.42578125" style="16" customWidth="1"/>
    <col min="14854" max="14854" width="15.42578125" style="16" customWidth="1"/>
    <col min="14855" max="14855" width="15.5703125" style="16" customWidth="1"/>
    <col min="14856" max="15105" width="11.42578125" style="16"/>
    <col min="15106" max="15106" width="22.5703125" style="16" customWidth="1"/>
    <col min="15107" max="15107" width="14.7109375" style="16" customWidth="1"/>
    <col min="15108" max="15108" width="17.140625" style="16" customWidth="1"/>
    <col min="15109" max="15109" width="18.42578125" style="16" customWidth="1"/>
    <col min="15110" max="15110" width="15.42578125" style="16" customWidth="1"/>
    <col min="15111" max="15111" width="15.5703125" style="16" customWidth="1"/>
    <col min="15112" max="15361" width="11.42578125" style="16"/>
    <col min="15362" max="15362" width="22.5703125" style="16" customWidth="1"/>
    <col min="15363" max="15363" width="14.7109375" style="16" customWidth="1"/>
    <col min="15364" max="15364" width="17.140625" style="16" customWidth="1"/>
    <col min="15365" max="15365" width="18.42578125" style="16" customWidth="1"/>
    <col min="15366" max="15366" width="15.42578125" style="16" customWidth="1"/>
    <col min="15367" max="15367" width="15.5703125" style="16" customWidth="1"/>
    <col min="15368" max="15617" width="11.42578125" style="16"/>
    <col min="15618" max="15618" width="22.5703125" style="16" customWidth="1"/>
    <col min="15619" max="15619" width="14.7109375" style="16" customWidth="1"/>
    <col min="15620" max="15620" width="17.140625" style="16" customWidth="1"/>
    <col min="15621" max="15621" width="18.42578125" style="16" customWidth="1"/>
    <col min="15622" max="15622" width="15.42578125" style="16" customWidth="1"/>
    <col min="15623" max="15623" width="15.5703125" style="16" customWidth="1"/>
    <col min="15624" max="15873" width="11.42578125" style="16"/>
    <col min="15874" max="15874" width="22.5703125" style="16" customWidth="1"/>
    <col min="15875" max="15875" width="14.7109375" style="16" customWidth="1"/>
    <col min="15876" max="15876" width="17.140625" style="16" customWidth="1"/>
    <col min="15877" max="15877" width="18.42578125" style="16" customWidth="1"/>
    <col min="15878" max="15878" width="15.42578125" style="16" customWidth="1"/>
    <col min="15879" max="15879" width="15.5703125" style="16" customWidth="1"/>
    <col min="15880" max="16129" width="11.42578125" style="16"/>
    <col min="16130" max="16130" width="22.5703125" style="16" customWidth="1"/>
    <col min="16131" max="16131" width="14.7109375" style="16" customWidth="1"/>
    <col min="16132" max="16132" width="17.140625" style="16" customWidth="1"/>
    <col min="16133" max="16133" width="18.42578125" style="16" customWidth="1"/>
    <col min="16134" max="16134" width="15.42578125" style="16" customWidth="1"/>
    <col min="16135" max="16135" width="15.5703125" style="16" customWidth="1"/>
    <col min="16136" max="16384" width="11.42578125" style="16"/>
  </cols>
  <sheetData>
    <row r="3" spans="2:7">
      <c r="B3" s="349" t="s">
        <v>155</v>
      </c>
      <c r="C3" s="349"/>
      <c r="D3" s="349"/>
      <c r="E3" s="349"/>
      <c r="F3" s="349"/>
      <c r="G3" s="349"/>
    </row>
    <row r="4" spans="2:7">
      <c r="B4" s="349"/>
      <c r="C4" s="349"/>
      <c r="D4" s="349"/>
      <c r="E4" s="349"/>
      <c r="F4" s="349"/>
      <c r="G4" s="349"/>
    </row>
    <row r="5" spans="2:7">
      <c r="B5" s="349"/>
      <c r="C5" s="349"/>
      <c r="D5" s="349"/>
      <c r="E5" s="349"/>
      <c r="F5" s="349"/>
      <c r="G5" s="349"/>
    </row>
    <row r="8" spans="2:7" ht="33" customHeight="1" thickBot="1"/>
    <row r="9" spans="2:7" ht="30" customHeight="1" thickBot="1">
      <c r="B9" s="351" t="s">
        <v>177</v>
      </c>
      <c r="C9" s="352"/>
      <c r="D9" s="352"/>
      <c r="E9" s="352"/>
      <c r="F9" s="352"/>
      <c r="G9" s="353"/>
    </row>
    <row r="10" spans="2:7">
      <c r="B10" s="17"/>
      <c r="C10" s="17"/>
      <c r="D10" s="17"/>
      <c r="E10" s="17"/>
      <c r="F10" s="17"/>
      <c r="G10" s="17"/>
    </row>
    <row r="11" spans="2:7" ht="40.5" customHeight="1">
      <c r="B11" s="120" t="s">
        <v>34</v>
      </c>
      <c r="C11" s="120" t="s">
        <v>115</v>
      </c>
    </row>
    <row r="12" spans="2:7" ht="27.95" customHeight="1">
      <c r="B12" s="30" t="s">
        <v>36</v>
      </c>
      <c r="C12" s="29">
        <v>5</v>
      </c>
    </row>
    <row r="13" spans="2:7" ht="27.95" customHeight="1">
      <c r="B13" s="30" t="s">
        <v>37</v>
      </c>
      <c r="C13" s="29">
        <v>2</v>
      </c>
    </row>
    <row r="14" spans="2:7" ht="27.95" customHeight="1">
      <c r="B14" s="30" t="s">
        <v>38</v>
      </c>
      <c r="C14" s="74">
        <v>2</v>
      </c>
    </row>
    <row r="15" spans="2:7" ht="27.95" customHeight="1">
      <c r="B15" s="30" t="s">
        <v>39</v>
      </c>
      <c r="C15" s="74">
        <v>1</v>
      </c>
    </row>
    <row r="16" spans="2:7" ht="27.95" customHeight="1">
      <c r="B16" s="30" t="s">
        <v>40</v>
      </c>
      <c r="C16" s="29">
        <v>0</v>
      </c>
    </row>
    <row r="17" spans="2:3" ht="27.95" customHeight="1">
      <c r="B17" s="30" t="s">
        <v>41</v>
      </c>
      <c r="C17" s="29">
        <v>0</v>
      </c>
    </row>
    <row r="18" spans="2:3" ht="27.95" customHeight="1">
      <c r="B18" s="30" t="s">
        <v>42</v>
      </c>
      <c r="C18" s="29">
        <v>1</v>
      </c>
    </row>
    <row r="19" spans="2:3" ht="27.95" customHeight="1">
      <c r="B19" s="30" t="s">
        <v>43</v>
      </c>
      <c r="C19" s="29">
        <v>0</v>
      </c>
    </row>
    <row r="20" spans="2:3" ht="27.95" customHeight="1">
      <c r="B20" s="30" t="s">
        <v>44</v>
      </c>
      <c r="C20" s="29">
        <v>0</v>
      </c>
    </row>
    <row r="21" spans="2:3" ht="27.95" customHeight="1">
      <c r="B21" s="30" t="s">
        <v>45</v>
      </c>
      <c r="C21" s="29">
        <v>1</v>
      </c>
    </row>
    <row r="22" spans="2:3" ht="27.95" customHeight="1">
      <c r="B22" s="30" t="s">
        <v>46</v>
      </c>
      <c r="C22" s="29">
        <v>1</v>
      </c>
    </row>
    <row r="23" spans="2:3" ht="27.95" customHeight="1">
      <c r="B23" s="30" t="s">
        <v>47</v>
      </c>
      <c r="C23" s="29">
        <v>0</v>
      </c>
    </row>
    <row r="24" spans="2:3" ht="27.95" customHeight="1">
      <c r="B24" s="30" t="s">
        <v>48</v>
      </c>
      <c r="C24" s="29">
        <v>0</v>
      </c>
    </row>
    <row r="25" spans="2:3" ht="27.95" customHeight="1">
      <c r="B25" s="30" t="s">
        <v>49</v>
      </c>
      <c r="C25" s="29">
        <v>1</v>
      </c>
    </row>
    <row r="26" spans="2:3" ht="27.95" customHeight="1">
      <c r="B26" s="30" t="s">
        <v>50</v>
      </c>
      <c r="C26" s="29">
        <v>0</v>
      </c>
    </row>
    <row r="27" spans="2:3" ht="27.95" customHeight="1">
      <c r="B27" s="30" t="s">
        <v>51</v>
      </c>
      <c r="C27" s="29">
        <v>0</v>
      </c>
    </row>
    <row r="28" spans="2:3" ht="27.95" customHeight="1">
      <c r="B28" s="30" t="s">
        <v>52</v>
      </c>
      <c r="C28" s="29">
        <v>1</v>
      </c>
    </row>
    <row r="29" spans="2:3" ht="27.95" customHeight="1">
      <c r="B29" s="30" t="s">
        <v>53</v>
      </c>
      <c r="C29" s="29">
        <v>3</v>
      </c>
    </row>
    <row r="30" spans="2:3" ht="27.95" customHeight="1">
      <c r="B30" s="30" t="s">
        <v>54</v>
      </c>
      <c r="C30" s="29">
        <v>1</v>
      </c>
    </row>
    <row r="31" spans="2:3" ht="27.95" customHeight="1">
      <c r="B31" s="30" t="s">
        <v>55</v>
      </c>
      <c r="C31" s="29">
        <v>1</v>
      </c>
    </row>
    <row r="32" spans="2:3" ht="27.95" customHeight="1">
      <c r="B32" s="30" t="s">
        <v>56</v>
      </c>
      <c r="C32" s="29">
        <v>0</v>
      </c>
    </row>
    <row r="33" spans="2:9" ht="27.95" customHeight="1">
      <c r="B33" s="30" t="s">
        <v>57</v>
      </c>
      <c r="C33" s="74">
        <v>1</v>
      </c>
    </row>
    <row r="34" spans="2:9" ht="27.95" customHeight="1">
      <c r="B34" s="30" t="s">
        <v>58</v>
      </c>
      <c r="C34" s="29">
        <v>6</v>
      </c>
    </row>
    <row r="35" spans="2:9" ht="27.95" customHeight="1">
      <c r="B35" s="31" t="s">
        <v>59</v>
      </c>
      <c r="C35" s="29">
        <v>4</v>
      </c>
    </row>
    <row r="36" spans="2:9" s="36" customFormat="1" ht="12.75" customHeight="1" thickBot="1">
      <c r="B36" s="184"/>
      <c r="C36" s="185"/>
    </row>
    <row r="37" spans="2:9" ht="27.95" customHeight="1" thickTop="1">
      <c r="B37" s="186" t="s">
        <v>5</v>
      </c>
      <c r="C37" s="209">
        <f>SUM(C12:C36)</f>
        <v>31</v>
      </c>
    </row>
    <row r="38" spans="2:9" ht="27.95" customHeight="1">
      <c r="B38" s="18"/>
      <c r="C38" s="19"/>
      <c r="D38" s="19"/>
      <c r="E38" s="19"/>
      <c r="F38" s="19"/>
      <c r="G38" s="20"/>
    </row>
    <row r="39" spans="2:9" ht="27.95" customHeight="1">
      <c r="B39" s="21"/>
      <c r="C39" s="20"/>
      <c r="D39" s="20"/>
      <c r="E39" s="20"/>
      <c r="F39" s="20"/>
      <c r="G39" s="20"/>
    </row>
    <row r="40" spans="2:9" ht="14.25" customHeight="1">
      <c r="B40" s="18"/>
      <c r="C40" s="18"/>
      <c r="D40" s="18"/>
      <c r="E40" s="19"/>
      <c r="F40" s="19"/>
      <c r="G40" s="20"/>
    </row>
    <row r="41" spans="2:9" ht="1.5" customHeight="1">
      <c r="B41" s="21"/>
      <c r="C41" s="20"/>
      <c r="D41" s="20"/>
      <c r="E41" s="20"/>
      <c r="F41" s="20"/>
      <c r="G41" s="20"/>
    </row>
    <row r="42" spans="2:9" ht="16.5" customHeight="1">
      <c r="B42" s="21"/>
      <c r="C42" s="20"/>
      <c r="D42" s="20"/>
      <c r="E42" s="20"/>
      <c r="F42" s="20"/>
      <c r="G42" s="20"/>
    </row>
    <row r="43" spans="2:9" ht="30.95" customHeight="1">
      <c r="B43" s="350" t="s">
        <v>178</v>
      </c>
      <c r="C43" s="350"/>
      <c r="D43" s="350"/>
      <c r="E43" s="350"/>
      <c r="F43" s="350"/>
      <c r="G43" s="350"/>
      <c r="H43" s="248"/>
      <c r="I43" s="248"/>
    </row>
    <row r="44" spans="2:9" ht="30.95" customHeight="1">
      <c r="G44" s="20"/>
    </row>
    <row r="45" spans="2:9" ht="33" customHeight="1">
      <c r="B45" s="243" t="s">
        <v>61</v>
      </c>
      <c r="C45" s="244" t="s">
        <v>115</v>
      </c>
      <c r="G45" s="20"/>
    </row>
    <row r="46" spans="2:9" ht="25.5" customHeight="1">
      <c r="B46" s="245" t="s">
        <v>118</v>
      </c>
      <c r="C46" s="246">
        <v>0</v>
      </c>
      <c r="D46" s="23"/>
      <c r="E46" s="23"/>
      <c r="F46" s="23"/>
      <c r="G46" s="20"/>
    </row>
    <row r="47" spans="2:9" ht="21.95" customHeight="1">
      <c r="B47" s="245" t="s">
        <v>62</v>
      </c>
      <c r="C47" s="187">
        <v>1</v>
      </c>
      <c r="D47" s="17"/>
      <c r="E47" s="17"/>
      <c r="F47" s="17"/>
      <c r="G47" s="20"/>
    </row>
    <row r="48" spans="2:9" ht="21.95" customHeight="1">
      <c r="B48" s="245" t="s">
        <v>63</v>
      </c>
      <c r="C48" s="188">
        <v>1</v>
      </c>
      <c r="D48" s="7"/>
      <c r="E48" s="7"/>
      <c r="F48" s="7"/>
      <c r="G48" s="20"/>
    </row>
    <row r="49" spans="2:7" ht="21.95" customHeight="1">
      <c r="B49" s="245" t="s">
        <v>64</v>
      </c>
      <c r="C49" s="188">
        <v>11</v>
      </c>
      <c r="D49" s="20"/>
      <c r="E49" s="20"/>
      <c r="F49" s="20"/>
      <c r="G49" s="20"/>
    </row>
    <row r="50" spans="2:7" ht="21.95" customHeight="1">
      <c r="B50" s="245" t="s">
        <v>65</v>
      </c>
      <c r="C50" s="188">
        <v>3</v>
      </c>
      <c r="D50" s="20"/>
      <c r="E50" s="20"/>
      <c r="F50" s="20"/>
      <c r="G50" s="20"/>
    </row>
    <row r="51" spans="2:7" ht="21.95" customHeight="1">
      <c r="B51" s="245" t="s">
        <v>66</v>
      </c>
      <c r="C51" s="189">
        <v>4</v>
      </c>
      <c r="D51" s="20"/>
      <c r="E51" s="20"/>
      <c r="F51" s="20"/>
      <c r="G51" s="20"/>
    </row>
    <row r="52" spans="2:7" ht="21.95" customHeight="1">
      <c r="B52" s="245" t="s">
        <v>67</v>
      </c>
      <c r="C52" s="187">
        <v>4</v>
      </c>
      <c r="D52" s="20"/>
      <c r="E52" s="20"/>
      <c r="F52" s="20"/>
      <c r="G52" s="20"/>
    </row>
    <row r="53" spans="2:7" ht="21.95" customHeight="1">
      <c r="B53" s="245" t="s">
        <v>68</v>
      </c>
      <c r="C53" s="187">
        <v>2</v>
      </c>
      <c r="D53" s="20"/>
      <c r="E53" s="20"/>
      <c r="F53" s="20"/>
      <c r="G53" s="20"/>
    </row>
    <row r="54" spans="2:7" ht="21.95" customHeight="1">
      <c r="B54" s="245" t="s">
        <v>69</v>
      </c>
      <c r="C54" s="187">
        <v>0</v>
      </c>
      <c r="D54" s="19"/>
      <c r="E54" s="19"/>
      <c r="F54" s="19"/>
      <c r="G54" s="20"/>
    </row>
    <row r="55" spans="2:7" ht="21.95" customHeight="1">
      <c r="B55" s="245" t="s">
        <v>70</v>
      </c>
      <c r="C55" s="187">
        <v>2</v>
      </c>
      <c r="D55" s="20"/>
      <c r="E55" s="20"/>
      <c r="F55" s="20"/>
      <c r="G55" s="20"/>
    </row>
    <row r="56" spans="2:7" ht="21.95" customHeight="1">
      <c r="B56" s="245" t="s">
        <v>71</v>
      </c>
      <c r="C56" s="187">
        <v>2</v>
      </c>
      <c r="D56" s="20"/>
      <c r="E56" s="20"/>
      <c r="F56" s="20"/>
      <c r="G56" s="20"/>
    </row>
    <row r="57" spans="2:7" ht="21.95" customHeight="1">
      <c r="B57" s="245" t="s">
        <v>72</v>
      </c>
      <c r="C57" s="187">
        <v>0</v>
      </c>
      <c r="D57" s="20"/>
      <c r="E57" s="20"/>
      <c r="F57" s="20"/>
      <c r="G57" s="20"/>
    </row>
    <row r="58" spans="2:7" ht="21.95" customHeight="1">
      <c r="B58" s="245" t="s">
        <v>73</v>
      </c>
      <c r="C58" s="187">
        <v>1</v>
      </c>
      <c r="G58" s="20"/>
    </row>
    <row r="59" spans="2:7" ht="21.95" customHeight="1">
      <c r="B59" s="245" t="s">
        <v>74</v>
      </c>
      <c r="C59" s="187">
        <v>0</v>
      </c>
      <c r="G59" s="20"/>
    </row>
    <row r="60" spans="2:7" ht="21.95" customHeight="1">
      <c r="B60" s="245" t="s">
        <v>75</v>
      </c>
      <c r="C60" s="187">
        <v>0</v>
      </c>
      <c r="G60" s="20"/>
    </row>
    <row r="61" spans="2:7" ht="21.95" customHeight="1">
      <c r="B61" s="245" t="s">
        <v>76</v>
      </c>
      <c r="C61" s="187">
        <v>0</v>
      </c>
      <c r="G61" s="20"/>
    </row>
    <row r="62" spans="2:7" ht="21.95" customHeight="1">
      <c r="B62" s="245" t="s">
        <v>111</v>
      </c>
      <c r="C62" s="187">
        <v>0</v>
      </c>
      <c r="G62" s="20"/>
    </row>
    <row r="63" spans="2:7" ht="21.95" customHeight="1">
      <c r="B63" s="190" t="s">
        <v>5</v>
      </c>
      <c r="C63" s="191">
        <f>SUM(C46:C62)</f>
        <v>31</v>
      </c>
      <c r="G63" s="20"/>
    </row>
    <row r="64" spans="2:7" ht="21.95" customHeight="1">
      <c r="G64" s="20"/>
    </row>
    <row r="65" spans="2:7" ht="9.75" customHeight="1" thickBot="1">
      <c r="G65" s="20"/>
    </row>
    <row r="66" spans="2:7" ht="57" customHeight="1">
      <c r="B66" s="356" t="s">
        <v>122</v>
      </c>
      <c r="C66" s="357"/>
      <c r="D66" s="60"/>
      <c r="G66" s="20"/>
    </row>
    <row r="67" spans="2:7" ht="13.5" customHeight="1">
      <c r="B67" s="358" t="s">
        <v>160</v>
      </c>
      <c r="C67" s="358"/>
      <c r="G67" s="20"/>
    </row>
    <row r="68" spans="2:7" ht="21.95" customHeight="1">
      <c r="B68" s="241" t="s">
        <v>123</v>
      </c>
      <c r="C68" s="242" t="s">
        <v>107</v>
      </c>
      <c r="G68" s="20"/>
    </row>
    <row r="69" spans="2:7" ht="27" customHeight="1">
      <c r="B69" s="52" t="s">
        <v>105</v>
      </c>
      <c r="C69" s="53">
        <v>28</v>
      </c>
      <c r="G69" s="20"/>
    </row>
    <row r="70" spans="2:7" ht="21.95" customHeight="1">
      <c r="B70" s="54" t="s">
        <v>106</v>
      </c>
      <c r="C70" s="55">
        <v>3</v>
      </c>
      <c r="G70" s="20"/>
    </row>
    <row r="71" spans="2:7" ht="21.95" customHeight="1">
      <c r="G71" s="20"/>
    </row>
    <row r="72" spans="2:7" ht="15.75" thickBot="1">
      <c r="G72" s="20"/>
    </row>
    <row r="73" spans="2:7" ht="15.75" thickBot="1">
      <c r="B73" s="354" t="s">
        <v>110</v>
      </c>
      <c r="C73" s="355"/>
      <c r="G73" s="20"/>
    </row>
    <row r="74" spans="2:7" ht="15">
      <c r="B74" s="56" t="s">
        <v>14</v>
      </c>
      <c r="C74" s="57">
        <v>29</v>
      </c>
      <c r="G74" s="20"/>
    </row>
    <row r="75" spans="2:7" ht="15.75" thickBot="1">
      <c r="B75" s="58" t="s">
        <v>15</v>
      </c>
      <c r="C75" s="59">
        <v>2</v>
      </c>
      <c r="G75" s="20"/>
    </row>
    <row r="76" spans="2:7" ht="27.75" customHeight="1">
      <c r="G76" s="20"/>
    </row>
    <row r="77" spans="2:7" ht="15">
      <c r="G77" s="20"/>
    </row>
    <row r="78" spans="2:7" ht="15">
      <c r="G78" s="20"/>
    </row>
    <row r="79" spans="2:7" ht="15">
      <c r="G79" s="20"/>
    </row>
    <row r="80" spans="2:7" ht="15">
      <c r="G80" s="20"/>
    </row>
    <row r="81" spans="7:7" ht="15.75">
      <c r="G81" s="35"/>
    </row>
    <row r="82" spans="7:7" ht="15.75">
      <c r="G82" s="19"/>
    </row>
    <row r="83" spans="7:7" ht="15">
      <c r="G83" s="20"/>
    </row>
    <row r="84" spans="7:7" ht="15.75">
      <c r="G84" s="19"/>
    </row>
    <row r="85" spans="7:7" ht="15">
      <c r="G85" s="20"/>
    </row>
    <row r="86" spans="7:7" ht="15">
      <c r="G86" s="20"/>
    </row>
    <row r="87" spans="7:7" ht="15">
      <c r="G87" s="20"/>
    </row>
    <row r="90" spans="7:7" ht="15.75">
      <c r="G90" s="23"/>
    </row>
    <row r="91" spans="7:7">
      <c r="G91" s="17"/>
    </row>
    <row r="92" spans="7:7" ht="15">
      <c r="G92" s="7"/>
    </row>
    <row r="93" spans="7:7" ht="15">
      <c r="G93" s="20"/>
    </row>
    <row r="94" spans="7:7" ht="15">
      <c r="G94" s="20"/>
    </row>
    <row r="95" spans="7:7" ht="15">
      <c r="G95" s="20"/>
    </row>
    <row r="96" spans="7:7" ht="15">
      <c r="G96" s="20"/>
    </row>
    <row r="97" spans="7:7" ht="15">
      <c r="G97" s="20"/>
    </row>
    <row r="98" spans="7:7" ht="15.75">
      <c r="G98" s="19"/>
    </row>
    <row r="99" spans="7:7" ht="15">
      <c r="G99" s="20"/>
    </row>
    <row r="100" spans="7:7" ht="15">
      <c r="G100" s="20"/>
    </row>
    <row r="101" spans="7:7" ht="15">
      <c r="G101" s="20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portrait" r:id="rId1"/>
  <headerFooter alignWithMargins="0">
    <oddHeader xml:space="preserve">&amp;L
</oddHeader>
  </headerFooter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topLeftCell="A51" zoomScaleNormal="100" workbookViewId="0">
      <selection activeCell="C6" sqref="C6"/>
    </sheetView>
  </sheetViews>
  <sheetFormatPr baseColWidth="10" defaultRowHeight="12.75"/>
  <cols>
    <col min="1" max="1" width="4.7109375" style="16" customWidth="1"/>
    <col min="2" max="2" width="67.28515625" style="16" customWidth="1"/>
    <col min="3" max="3" width="41.85546875" style="16" customWidth="1"/>
    <col min="4" max="256" width="11.42578125" style="16"/>
    <col min="257" max="257" width="4" style="16" customWidth="1"/>
    <col min="258" max="258" width="67.28515625" style="16" customWidth="1"/>
    <col min="259" max="259" width="43.85546875" style="16" customWidth="1"/>
    <col min="260" max="512" width="11.42578125" style="16"/>
    <col min="513" max="513" width="4" style="16" customWidth="1"/>
    <col min="514" max="514" width="67.28515625" style="16" customWidth="1"/>
    <col min="515" max="515" width="43.85546875" style="16" customWidth="1"/>
    <col min="516" max="768" width="11.42578125" style="16"/>
    <col min="769" max="769" width="4" style="16" customWidth="1"/>
    <col min="770" max="770" width="67.28515625" style="16" customWidth="1"/>
    <col min="771" max="771" width="43.85546875" style="16" customWidth="1"/>
    <col min="772" max="1024" width="11.42578125" style="16"/>
    <col min="1025" max="1025" width="4" style="16" customWidth="1"/>
    <col min="1026" max="1026" width="67.28515625" style="16" customWidth="1"/>
    <col min="1027" max="1027" width="43.85546875" style="16" customWidth="1"/>
    <col min="1028" max="1280" width="11.42578125" style="16"/>
    <col min="1281" max="1281" width="4" style="16" customWidth="1"/>
    <col min="1282" max="1282" width="67.28515625" style="16" customWidth="1"/>
    <col min="1283" max="1283" width="43.85546875" style="16" customWidth="1"/>
    <col min="1284" max="1536" width="11.42578125" style="16"/>
    <col min="1537" max="1537" width="4" style="16" customWidth="1"/>
    <col min="1538" max="1538" width="67.28515625" style="16" customWidth="1"/>
    <col min="1539" max="1539" width="43.85546875" style="16" customWidth="1"/>
    <col min="1540" max="1792" width="11.42578125" style="16"/>
    <col min="1793" max="1793" width="4" style="16" customWidth="1"/>
    <col min="1794" max="1794" width="67.28515625" style="16" customWidth="1"/>
    <col min="1795" max="1795" width="43.85546875" style="16" customWidth="1"/>
    <col min="1796" max="2048" width="11.42578125" style="16"/>
    <col min="2049" max="2049" width="4" style="16" customWidth="1"/>
    <col min="2050" max="2050" width="67.28515625" style="16" customWidth="1"/>
    <col min="2051" max="2051" width="43.85546875" style="16" customWidth="1"/>
    <col min="2052" max="2304" width="11.42578125" style="16"/>
    <col min="2305" max="2305" width="4" style="16" customWidth="1"/>
    <col min="2306" max="2306" width="67.28515625" style="16" customWidth="1"/>
    <col min="2307" max="2307" width="43.85546875" style="16" customWidth="1"/>
    <col min="2308" max="2560" width="11.42578125" style="16"/>
    <col min="2561" max="2561" width="4" style="16" customWidth="1"/>
    <col min="2562" max="2562" width="67.28515625" style="16" customWidth="1"/>
    <col min="2563" max="2563" width="43.85546875" style="16" customWidth="1"/>
    <col min="2564" max="2816" width="11.42578125" style="16"/>
    <col min="2817" max="2817" width="4" style="16" customWidth="1"/>
    <col min="2818" max="2818" width="67.28515625" style="16" customWidth="1"/>
    <col min="2819" max="2819" width="43.85546875" style="16" customWidth="1"/>
    <col min="2820" max="3072" width="11.42578125" style="16"/>
    <col min="3073" max="3073" width="4" style="16" customWidth="1"/>
    <col min="3074" max="3074" width="67.28515625" style="16" customWidth="1"/>
    <col min="3075" max="3075" width="43.85546875" style="16" customWidth="1"/>
    <col min="3076" max="3328" width="11.42578125" style="16"/>
    <col min="3329" max="3329" width="4" style="16" customWidth="1"/>
    <col min="3330" max="3330" width="67.28515625" style="16" customWidth="1"/>
    <col min="3331" max="3331" width="43.85546875" style="16" customWidth="1"/>
    <col min="3332" max="3584" width="11.42578125" style="16"/>
    <col min="3585" max="3585" width="4" style="16" customWidth="1"/>
    <col min="3586" max="3586" width="67.28515625" style="16" customWidth="1"/>
    <col min="3587" max="3587" width="43.85546875" style="16" customWidth="1"/>
    <col min="3588" max="3840" width="11.42578125" style="16"/>
    <col min="3841" max="3841" width="4" style="16" customWidth="1"/>
    <col min="3842" max="3842" width="67.28515625" style="16" customWidth="1"/>
    <col min="3843" max="3843" width="43.85546875" style="16" customWidth="1"/>
    <col min="3844" max="4096" width="11.42578125" style="16"/>
    <col min="4097" max="4097" width="4" style="16" customWidth="1"/>
    <col min="4098" max="4098" width="67.28515625" style="16" customWidth="1"/>
    <col min="4099" max="4099" width="43.85546875" style="16" customWidth="1"/>
    <col min="4100" max="4352" width="11.42578125" style="16"/>
    <col min="4353" max="4353" width="4" style="16" customWidth="1"/>
    <col min="4354" max="4354" width="67.28515625" style="16" customWidth="1"/>
    <col min="4355" max="4355" width="43.85546875" style="16" customWidth="1"/>
    <col min="4356" max="4608" width="11.42578125" style="16"/>
    <col min="4609" max="4609" width="4" style="16" customWidth="1"/>
    <col min="4610" max="4610" width="67.28515625" style="16" customWidth="1"/>
    <col min="4611" max="4611" width="43.85546875" style="16" customWidth="1"/>
    <col min="4612" max="4864" width="11.42578125" style="16"/>
    <col min="4865" max="4865" width="4" style="16" customWidth="1"/>
    <col min="4866" max="4866" width="67.28515625" style="16" customWidth="1"/>
    <col min="4867" max="4867" width="43.85546875" style="16" customWidth="1"/>
    <col min="4868" max="5120" width="11.42578125" style="16"/>
    <col min="5121" max="5121" width="4" style="16" customWidth="1"/>
    <col min="5122" max="5122" width="67.28515625" style="16" customWidth="1"/>
    <col min="5123" max="5123" width="43.85546875" style="16" customWidth="1"/>
    <col min="5124" max="5376" width="11.42578125" style="16"/>
    <col min="5377" max="5377" width="4" style="16" customWidth="1"/>
    <col min="5378" max="5378" width="67.28515625" style="16" customWidth="1"/>
    <col min="5379" max="5379" width="43.85546875" style="16" customWidth="1"/>
    <col min="5380" max="5632" width="11.42578125" style="16"/>
    <col min="5633" max="5633" width="4" style="16" customWidth="1"/>
    <col min="5634" max="5634" width="67.28515625" style="16" customWidth="1"/>
    <col min="5635" max="5635" width="43.85546875" style="16" customWidth="1"/>
    <col min="5636" max="5888" width="11.42578125" style="16"/>
    <col min="5889" max="5889" width="4" style="16" customWidth="1"/>
    <col min="5890" max="5890" width="67.28515625" style="16" customWidth="1"/>
    <col min="5891" max="5891" width="43.85546875" style="16" customWidth="1"/>
    <col min="5892" max="6144" width="11.42578125" style="16"/>
    <col min="6145" max="6145" width="4" style="16" customWidth="1"/>
    <col min="6146" max="6146" width="67.28515625" style="16" customWidth="1"/>
    <col min="6147" max="6147" width="43.85546875" style="16" customWidth="1"/>
    <col min="6148" max="6400" width="11.42578125" style="16"/>
    <col min="6401" max="6401" width="4" style="16" customWidth="1"/>
    <col min="6402" max="6402" width="67.28515625" style="16" customWidth="1"/>
    <col min="6403" max="6403" width="43.85546875" style="16" customWidth="1"/>
    <col min="6404" max="6656" width="11.42578125" style="16"/>
    <col min="6657" max="6657" width="4" style="16" customWidth="1"/>
    <col min="6658" max="6658" width="67.28515625" style="16" customWidth="1"/>
    <col min="6659" max="6659" width="43.85546875" style="16" customWidth="1"/>
    <col min="6660" max="6912" width="11.42578125" style="16"/>
    <col min="6913" max="6913" width="4" style="16" customWidth="1"/>
    <col min="6914" max="6914" width="67.28515625" style="16" customWidth="1"/>
    <col min="6915" max="6915" width="43.85546875" style="16" customWidth="1"/>
    <col min="6916" max="7168" width="11.42578125" style="16"/>
    <col min="7169" max="7169" width="4" style="16" customWidth="1"/>
    <col min="7170" max="7170" width="67.28515625" style="16" customWidth="1"/>
    <col min="7171" max="7171" width="43.85546875" style="16" customWidth="1"/>
    <col min="7172" max="7424" width="11.42578125" style="16"/>
    <col min="7425" max="7425" width="4" style="16" customWidth="1"/>
    <col min="7426" max="7426" width="67.28515625" style="16" customWidth="1"/>
    <col min="7427" max="7427" width="43.85546875" style="16" customWidth="1"/>
    <col min="7428" max="7680" width="11.42578125" style="16"/>
    <col min="7681" max="7681" width="4" style="16" customWidth="1"/>
    <col min="7682" max="7682" width="67.28515625" style="16" customWidth="1"/>
    <col min="7683" max="7683" width="43.85546875" style="16" customWidth="1"/>
    <col min="7684" max="7936" width="11.42578125" style="16"/>
    <col min="7937" max="7937" width="4" style="16" customWidth="1"/>
    <col min="7938" max="7938" width="67.28515625" style="16" customWidth="1"/>
    <col min="7939" max="7939" width="43.85546875" style="16" customWidth="1"/>
    <col min="7940" max="8192" width="11.42578125" style="16"/>
    <col min="8193" max="8193" width="4" style="16" customWidth="1"/>
    <col min="8194" max="8194" width="67.28515625" style="16" customWidth="1"/>
    <col min="8195" max="8195" width="43.85546875" style="16" customWidth="1"/>
    <col min="8196" max="8448" width="11.42578125" style="16"/>
    <col min="8449" max="8449" width="4" style="16" customWidth="1"/>
    <col min="8450" max="8450" width="67.28515625" style="16" customWidth="1"/>
    <col min="8451" max="8451" width="43.85546875" style="16" customWidth="1"/>
    <col min="8452" max="8704" width="11.42578125" style="16"/>
    <col min="8705" max="8705" width="4" style="16" customWidth="1"/>
    <col min="8706" max="8706" width="67.28515625" style="16" customWidth="1"/>
    <col min="8707" max="8707" width="43.85546875" style="16" customWidth="1"/>
    <col min="8708" max="8960" width="11.42578125" style="16"/>
    <col min="8961" max="8961" width="4" style="16" customWidth="1"/>
    <col min="8962" max="8962" width="67.28515625" style="16" customWidth="1"/>
    <col min="8963" max="8963" width="43.85546875" style="16" customWidth="1"/>
    <col min="8964" max="9216" width="11.42578125" style="16"/>
    <col min="9217" max="9217" width="4" style="16" customWidth="1"/>
    <col min="9218" max="9218" width="67.28515625" style="16" customWidth="1"/>
    <col min="9219" max="9219" width="43.85546875" style="16" customWidth="1"/>
    <col min="9220" max="9472" width="11.42578125" style="16"/>
    <col min="9473" max="9473" width="4" style="16" customWidth="1"/>
    <col min="9474" max="9474" width="67.28515625" style="16" customWidth="1"/>
    <col min="9475" max="9475" width="43.85546875" style="16" customWidth="1"/>
    <col min="9476" max="9728" width="11.42578125" style="16"/>
    <col min="9729" max="9729" width="4" style="16" customWidth="1"/>
    <col min="9730" max="9730" width="67.28515625" style="16" customWidth="1"/>
    <col min="9731" max="9731" width="43.85546875" style="16" customWidth="1"/>
    <col min="9732" max="9984" width="11.42578125" style="16"/>
    <col min="9985" max="9985" width="4" style="16" customWidth="1"/>
    <col min="9986" max="9986" width="67.28515625" style="16" customWidth="1"/>
    <col min="9987" max="9987" width="43.85546875" style="16" customWidth="1"/>
    <col min="9988" max="10240" width="11.42578125" style="16"/>
    <col min="10241" max="10241" width="4" style="16" customWidth="1"/>
    <col min="10242" max="10242" width="67.28515625" style="16" customWidth="1"/>
    <col min="10243" max="10243" width="43.85546875" style="16" customWidth="1"/>
    <col min="10244" max="10496" width="11.42578125" style="16"/>
    <col min="10497" max="10497" width="4" style="16" customWidth="1"/>
    <col min="10498" max="10498" width="67.28515625" style="16" customWidth="1"/>
    <col min="10499" max="10499" width="43.85546875" style="16" customWidth="1"/>
    <col min="10500" max="10752" width="11.42578125" style="16"/>
    <col min="10753" max="10753" width="4" style="16" customWidth="1"/>
    <col min="10754" max="10754" width="67.28515625" style="16" customWidth="1"/>
    <col min="10755" max="10755" width="43.85546875" style="16" customWidth="1"/>
    <col min="10756" max="11008" width="11.42578125" style="16"/>
    <col min="11009" max="11009" width="4" style="16" customWidth="1"/>
    <col min="11010" max="11010" width="67.28515625" style="16" customWidth="1"/>
    <col min="11011" max="11011" width="43.85546875" style="16" customWidth="1"/>
    <col min="11012" max="11264" width="11.42578125" style="16"/>
    <col min="11265" max="11265" width="4" style="16" customWidth="1"/>
    <col min="11266" max="11266" width="67.28515625" style="16" customWidth="1"/>
    <col min="11267" max="11267" width="43.85546875" style="16" customWidth="1"/>
    <col min="11268" max="11520" width="11.42578125" style="16"/>
    <col min="11521" max="11521" width="4" style="16" customWidth="1"/>
    <col min="11522" max="11522" width="67.28515625" style="16" customWidth="1"/>
    <col min="11523" max="11523" width="43.85546875" style="16" customWidth="1"/>
    <col min="11524" max="11776" width="11.42578125" style="16"/>
    <col min="11777" max="11777" width="4" style="16" customWidth="1"/>
    <col min="11778" max="11778" width="67.28515625" style="16" customWidth="1"/>
    <col min="11779" max="11779" width="43.85546875" style="16" customWidth="1"/>
    <col min="11780" max="12032" width="11.42578125" style="16"/>
    <col min="12033" max="12033" width="4" style="16" customWidth="1"/>
    <col min="12034" max="12034" width="67.28515625" style="16" customWidth="1"/>
    <col min="12035" max="12035" width="43.85546875" style="16" customWidth="1"/>
    <col min="12036" max="12288" width="11.42578125" style="16"/>
    <col min="12289" max="12289" width="4" style="16" customWidth="1"/>
    <col min="12290" max="12290" width="67.28515625" style="16" customWidth="1"/>
    <col min="12291" max="12291" width="43.85546875" style="16" customWidth="1"/>
    <col min="12292" max="12544" width="11.42578125" style="16"/>
    <col min="12545" max="12545" width="4" style="16" customWidth="1"/>
    <col min="12546" max="12546" width="67.28515625" style="16" customWidth="1"/>
    <col min="12547" max="12547" width="43.85546875" style="16" customWidth="1"/>
    <col min="12548" max="12800" width="11.42578125" style="16"/>
    <col min="12801" max="12801" width="4" style="16" customWidth="1"/>
    <col min="12802" max="12802" width="67.28515625" style="16" customWidth="1"/>
    <col min="12803" max="12803" width="43.85546875" style="16" customWidth="1"/>
    <col min="12804" max="13056" width="11.42578125" style="16"/>
    <col min="13057" max="13057" width="4" style="16" customWidth="1"/>
    <col min="13058" max="13058" width="67.28515625" style="16" customWidth="1"/>
    <col min="13059" max="13059" width="43.85546875" style="16" customWidth="1"/>
    <col min="13060" max="13312" width="11.42578125" style="16"/>
    <col min="13313" max="13313" width="4" style="16" customWidth="1"/>
    <col min="13314" max="13314" width="67.28515625" style="16" customWidth="1"/>
    <col min="13315" max="13315" width="43.85546875" style="16" customWidth="1"/>
    <col min="13316" max="13568" width="11.42578125" style="16"/>
    <col min="13569" max="13569" width="4" style="16" customWidth="1"/>
    <col min="13570" max="13570" width="67.28515625" style="16" customWidth="1"/>
    <col min="13571" max="13571" width="43.85546875" style="16" customWidth="1"/>
    <col min="13572" max="13824" width="11.42578125" style="16"/>
    <col min="13825" max="13825" width="4" style="16" customWidth="1"/>
    <col min="13826" max="13826" width="67.28515625" style="16" customWidth="1"/>
    <col min="13827" max="13827" width="43.85546875" style="16" customWidth="1"/>
    <col min="13828" max="14080" width="11.42578125" style="16"/>
    <col min="14081" max="14081" width="4" style="16" customWidth="1"/>
    <col min="14082" max="14082" width="67.28515625" style="16" customWidth="1"/>
    <col min="14083" max="14083" width="43.85546875" style="16" customWidth="1"/>
    <col min="14084" max="14336" width="11.42578125" style="16"/>
    <col min="14337" max="14337" width="4" style="16" customWidth="1"/>
    <col min="14338" max="14338" width="67.28515625" style="16" customWidth="1"/>
    <col min="14339" max="14339" width="43.85546875" style="16" customWidth="1"/>
    <col min="14340" max="14592" width="11.42578125" style="16"/>
    <col min="14593" max="14593" width="4" style="16" customWidth="1"/>
    <col min="14594" max="14594" width="67.28515625" style="16" customWidth="1"/>
    <col min="14595" max="14595" width="43.85546875" style="16" customWidth="1"/>
    <col min="14596" max="14848" width="11.42578125" style="16"/>
    <col min="14849" max="14849" width="4" style="16" customWidth="1"/>
    <col min="14850" max="14850" width="67.28515625" style="16" customWidth="1"/>
    <col min="14851" max="14851" width="43.85546875" style="16" customWidth="1"/>
    <col min="14852" max="15104" width="11.42578125" style="16"/>
    <col min="15105" max="15105" width="4" style="16" customWidth="1"/>
    <col min="15106" max="15106" width="67.28515625" style="16" customWidth="1"/>
    <col min="15107" max="15107" width="43.85546875" style="16" customWidth="1"/>
    <col min="15108" max="15360" width="11.42578125" style="16"/>
    <col min="15361" max="15361" width="4" style="16" customWidth="1"/>
    <col min="15362" max="15362" width="67.28515625" style="16" customWidth="1"/>
    <col min="15363" max="15363" width="43.85546875" style="16" customWidth="1"/>
    <col min="15364" max="15616" width="11.42578125" style="16"/>
    <col min="15617" max="15617" width="4" style="16" customWidth="1"/>
    <col min="15618" max="15618" width="67.28515625" style="16" customWidth="1"/>
    <col min="15619" max="15619" width="43.85546875" style="16" customWidth="1"/>
    <col min="15620" max="15872" width="11.42578125" style="16"/>
    <col min="15873" max="15873" width="4" style="16" customWidth="1"/>
    <col min="15874" max="15874" width="67.28515625" style="16" customWidth="1"/>
    <col min="15875" max="15875" width="43.85546875" style="16" customWidth="1"/>
    <col min="15876" max="16128" width="11.42578125" style="16"/>
    <col min="16129" max="16129" width="4" style="16" customWidth="1"/>
    <col min="16130" max="16130" width="67.28515625" style="16" customWidth="1"/>
    <col min="16131" max="16131" width="43.85546875" style="16" customWidth="1"/>
    <col min="16132" max="16384" width="11.42578125" style="16"/>
  </cols>
  <sheetData>
    <row r="3" spans="2:7" ht="26.25">
      <c r="B3" s="247" t="s">
        <v>156</v>
      </c>
      <c r="C3" s="247"/>
    </row>
    <row r="4" spans="2:7" ht="26.25">
      <c r="B4" s="247"/>
      <c r="C4" s="247"/>
    </row>
    <row r="5" spans="2:7" ht="12.75" customHeight="1">
      <c r="B5" s="247"/>
      <c r="C5" s="247"/>
      <c r="D5" s="258"/>
      <c r="E5" s="258"/>
      <c r="F5" s="258"/>
      <c r="G5" s="258"/>
    </row>
    <row r="6" spans="2:7" ht="12.75" customHeight="1">
      <c r="D6" s="258"/>
      <c r="E6" s="258"/>
      <c r="F6" s="258"/>
      <c r="G6" s="258"/>
    </row>
    <row r="7" spans="2:7" ht="12.75" hidden="1" customHeight="1">
      <c r="D7" s="258"/>
      <c r="E7" s="258"/>
      <c r="F7" s="258"/>
      <c r="G7" s="258"/>
    </row>
    <row r="8" spans="2:7" ht="1.5" hidden="1" customHeight="1"/>
    <row r="9" spans="2:7" ht="14.25" customHeight="1"/>
    <row r="10" spans="2:7" ht="3" customHeight="1">
      <c r="B10" s="94"/>
      <c r="C10" s="95"/>
    </row>
    <row r="11" spans="2:7" ht="36" customHeight="1">
      <c r="B11" s="249" t="s">
        <v>84</v>
      </c>
      <c r="C11" s="250" t="s">
        <v>85</v>
      </c>
    </row>
    <row r="12" spans="2:7" ht="27.95" customHeight="1">
      <c r="B12" s="37" t="s">
        <v>86</v>
      </c>
      <c r="C12" s="38">
        <v>584</v>
      </c>
    </row>
    <row r="13" spans="2:7" ht="27.95" customHeight="1">
      <c r="B13" s="37" t="s">
        <v>87</v>
      </c>
      <c r="C13" s="38">
        <v>434</v>
      </c>
    </row>
    <row r="14" spans="2:7" ht="27.95" customHeight="1">
      <c r="B14" s="37" t="s">
        <v>88</v>
      </c>
      <c r="C14" s="38">
        <v>475</v>
      </c>
    </row>
    <row r="15" spans="2:7" ht="27.95" customHeight="1">
      <c r="B15" s="37" t="s">
        <v>89</v>
      </c>
      <c r="C15" s="38">
        <v>0</v>
      </c>
    </row>
    <row r="16" spans="2:7" ht="27.95" customHeight="1">
      <c r="B16" s="37" t="s">
        <v>90</v>
      </c>
      <c r="C16" s="38">
        <v>184</v>
      </c>
    </row>
    <row r="17" spans="2:3" ht="27.95" customHeight="1" thickBot="1">
      <c r="B17" s="39" t="s">
        <v>91</v>
      </c>
      <c r="C17" s="40">
        <v>40</v>
      </c>
    </row>
    <row r="18" spans="2:3" ht="4.5" customHeight="1" thickBot="1">
      <c r="B18" s="150"/>
      <c r="C18" s="151"/>
    </row>
    <row r="19" spans="2:3" ht="33.75" customHeight="1" thickBot="1">
      <c r="B19" s="253" t="s">
        <v>104</v>
      </c>
      <c r="C19" s="254" t="s">
        <v>169</v>
      </c>
    </row>
    <row r="20" spans="2:3" ht="3.75" customHeight="1" thickBot="1">
      <c r="B20" s="152"/>
      <c r="C20" s="153"/>
    </row>
    <row r="21" spans="2:3" ht="27.95" customHeight="1">
      <c r="B21" s="41" t="s">
        <v>92</v>
      </c>
      <c r="C21" s="42" t="s">
        <v>85</v>
      </c>
    </row>
    <row r="22" spans="2:3" ht="27.95" customHeight="1">
      <c r="B22" s="37" t="s">
        <v>93</v>
      </c>
      <c r="C22" s="43">
        <v>615</v>
      </c>
    </row>
    <row r="23" spans="2:3" ht="27.95" customHeight="1">
      <c r="B23" s="37" t="s">
        <v>94</v>
      </c>
      <c r="C23" s="43">
        <v>2</v>
      </c>
    </row>
    <row r="24" spans="2:3" ht="27.95" customHeight="1">
      <c r="B24" s="48" t="s">
        <v>95</v>
      </c>
      <c r="C24" s="50">
        <v>59</v>
      </c>
    </row>
    <row r="25" spans="2:3" ht="27.95" customHeight="1">
      <c r="B25" s="49" t="s">
        <v>96</v>
      </c>
      <c r="C25" s="51">
        <v>0</v>
      </c>
    </row>
    <row r="26" spans="2:3" ht="27.95" customHeight="1">
      <c r="B26" s="49" t="s">
        <v>97</v>
      </c>
      <c r="C26" s="51">
        <v>9</v>
      </c>
    </row>
    <row r="27" spans="2:3" ht="27.95" customHeight="1">
      <c r="B27" s="49" t="s">
        <v>98</v>
      </c>
      <c r="C27" s="51">
        <v>0</v>
      </c>
    </row>
    <row r="28" spans="2:3" ht="36.75" customHeight="1">
      <c r="B28" s="49" t="s">
        <v>129</v>
      </c>
      <c r="C28" s="51">
        <v>1</v>
      </c>
    </row>
    <row r="29" spans="2:3" ht="12" customHeight="1" thickBot="1">
      <c r="B29" s="251"/>
      <c r="C29" s="252"/>
    </row>
    <row r="30" spans="2:3" ht="10.5" customHeight="1" thickBot="1">
      <c r="B30" s="154"/>
      <c r="C30" s="155"/>
    </row>
    <row r="31" spans="2:3" ht="22.5" customHeight="1" thickBot="1">
      <c r="B31" s="44" t="s">
        <v>116</v>
      </c>
      <c r="C31" s="45">
        <f>C22+C24+C26+C27+C28+C23+C25</f>
        <v>686</v>
      </c>
    </row>
    <row r="32" spans="2:3" ht="17.25" customHeight="1" thickBot="1">
      <c r="B32" s="156"/>
      <c r="C32" s="157"/>
    </row>
    <row r="33" spans="2:3" ht="25.5" customHeight="1" thickBot="1">
      <c r="B33" s="253" t="s">
        <v>103</v>
      </c>
      <c r="C33" s="255" t="s">
        <v>170</v>
      </c>
    </row>
    <row r="34" spans="2:3" ht="15.75" customHeight="1" thickBot="1">
      <c r="B34" s="158"/>
      <c r="C34" s="153"/>
    </row>
    <row r="35" spans="2:3" ht="19.5" customHeight="1">
      <c r="B35" s="256" t="s">
        <v>99</v>
      </c>
      <c r="C35" s="257" t="s">
        <v>17</v>
      </c>
    </row>
    <row r="36" spans="2:3" ht="27.95" customHeight="1">
      <c r="B36" s="37" t="s">
        <v>100</v>
      </c>
      <c r="C36" s="38">
        <v>129</v>
      </c>
    </row>
    <row r="37" spans="2:3" ht="25.5" customHeight="1">
      <c r="B37" s="37" t="s">
        <v>101</v>
      </c>
      <c r="C37" s="38">
        <v>149</v>
      </c>
    </row>
    <row r="38" spans="2:3" ht="24.75" customHeight="1" thickBot="1">
      <c r="B38" s="39" t="s">
        <v>102</v>
      </c>
      <c r="C38" s="40">
        <v>65</v>
      </c>
    </row>
    <row r="39" spans="2:3" ht="12.75" customHeight="1" thickBot="1">
      <c r="B39" s="154"/>
      <c r="C39" s="155"/>
    </row>
    <row r="40" spans="2:3" ht="30" customHeight="1" thickBot="1">
      <c r="B40" s="44" t="s">
        <v>5</v>
      </c>
      <c r="C40" s="159">
        <f>SUM(C36:C39)</f>
        <v>343</v>
      </c>
    </row>
    <row r="41" spans="2:3" ht="27.95" customHeight="1">
      <c r="B41" s="18"/>
      <c r="C41" s="19"/>
    </row>
    <row r="42" spans="2:3" ht="27.95" customHeight="1">
      <c r="B42" s="21"/>
      <c r="C42" s="20"/>
    </row>
    <row r="43" spans="2:3" ht="27.95" customHeight="1">
      <c r="B43" s="18"/>
      <c r="C43" s="18"/>
    </row>
    <row r="44" spans="2:3" ht="27.95" customHeight="1">
      <c r="B44" s="21"/>
      <c r="C44" s="20"/>
    </row>
    <row r="45" spans="2:3" ht="30.95" customHeight="1">
      <c r="B45" s="21"/>
      <c r="C45" s="20"/>
    </row>
    <row r="46" spans="2:3" ht="30.95" customHeight="1">
      <c r="B46" s="210"/>
      <c r="C46" s="20"/>
    </row>
    <row r="47" spans="2:3" ht="30.95" customHeight="1">
      <c r="B47" s="359"/>
      <c r="C47" s="359"/>
    </row>
    <row r="48" spans="2:3" ht="30.95" customHeight="1"/>
    <row r="49" spans="2:3" ht="30.95" customHeight="1">
      <c r="B49" s="23"/>
      <c r="C49" s="23"/>
    </row>
    <row r="50" spans="2:3" ht="30.95" customHeight="1">
      <c r="B50" s="17"/>
      <c r="C50" s="17"/>
    </row>
    <row r="51" spans="2:3" ht="30.95" customHeight="1">
      <c r="B51" s="7"/>
      <c r="C51" s="7"/>
    </row>
    <row r="52" spans="2:3" ht="30.95" customHeight="1">
      <c r="B52" s="21"/>
      <c r="C52" s="20"/>
    </row>
    <row r="53" spans="2:3" ht="30.95" customHeight="1">
      <c r="B53" s="21"/>
      <c r="C53" s="20"/>
    </row>
    <row r="54" spans="2:3" ht="30.95" customHeight="1">
      <c r="B54" s="21"/>
      <c r="C54" s="20"/>
    </row>
    <row r="55" spans="2:3" ht="30.95" customHeight="1">
      <c r="B55" s="21"/>
      <c r="C55" s="20"/>
    </row>
    <row r="56" spans="2:3" ht="30.95" customHeight="1">
      <c r="B56" s="21"/>
      <c r="C56" s="20"/>
    </row>
    <row r="57" spans="2:3" ht="30.95" customHeight="1">
      <c r="B57" s="24"/>
      <c r="C57" s="19"/>
    </row>
    <row r="58" spans="2:3" ht="30.95" customHeight="1">
      <c r="B58" s="21"/>
      <c r="C58" s="20"/>
    </row>
    <row r="59" spans="2:3" ht="30.95" customHeight="1">
      <c r="B59" s="21"/>
      <c r="C59" s="20"/>
    </row>
    <row r="60" spans="2:3" ht="30.95" customHeight="1">
      <c r="B60" s="22"/>
      <c r="C60" s="20"/>
    </row>
    <row r="61" spans="2:3" ht="30.95" customHeight="1"/>
  </sheetData>
  <mergeCells count="1">
    <mergeCell ref="B47:C47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portrait" r:id="rId1"/>
  <headerFooter alignWithMargins="0">
    <oddHeader xml:space="preserve">&amp;L
</oddHead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9"/>
  <sheetViews>
    <sheetView showGridLines="0" view="pageLayout" zoomScale="75" zoomScaleNormal="50" zoomScaleSheetLayoutView="75" zoomScalePageLayoutView="75" workbookViewId="0">
      <selection activeCell="K9" sqref="K9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41" t="s">
        <v>157</v>
      </c>
      <c r="C4" s="341"/>
      <c r="D4" s="341"/>
      <c r="E4" s="341"/>
      <c r="F4" s="341"/>
      <c r="G4" s="341"/>
      <c r="H4" s="341"/>
      <c r="I4" s="341"/>
      <c r="J4" s="341"/>
      <c r="K4" s="341"/>
    </row>
    <row r="5" spans="2:16">
      <c r="B5" s="341"/>
      <c r="C5" s="341"/>
      <c r="D5" s="341"/>
      <c r="E5" s="341"/>
      <c r="F5" s="341"/>
      <c r="G5" s="341"/>
      <c r="H5" s="341"/>
      <c r="I5" s="341"/>
      <c r="J5" s="341"/>
      <c r="K5" s="341"/>
    </row>
    <row r="9" spans="2:16" ht="30.75" customHeight="1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1" spans="2:16">
      <c r="B11" s="4"/>
      <c r="C11" s="4"/>
    </row>
    <row r="12" spans="2:16" ht="36" customHeight="1">
      <c r="B12" s="14" t="s">
        <v>0</v>
      </c>
      <c r="C12" s="96" t="s">
        <v>32</v>
      </c>
      <c r="E12" s="172">
        <v>100</v>
      </c>
    </row>
    <row r="13" spans="2:16" ht="36" customHeight="1">
      <c r="B13" s="160" t="s">
        <v>171</v>
      </c>
      <c r="C13" s="161">
        <v>437</v>
      </c>
    </row>
    <row r="14" spans="2:16" ht="30.95" customHeight="1">
      <c r="B14" s="162" t="s">
        <v>164</v>
      </c>
      <c r="C14" s="301">
        <v>316</v>
      </c>
    </row>
    <row r="15" spans="2:16" ht="12.75" customHeight="1" thickBot="1">
      <c r="B15" s="148"/>
      <c r="C15" s="161"/>
    </row>
    <row r="16" spans="2:16" ht="60" customHeight="1" thickTop="1">
      <c r="B16" s="163" t="s">
        <v>23</v>
      </c>
      <c r="C16" s="164">
        <f>(C13*E12/C14)-100</f>
        <v>38.29113924050634</v>
      </c>
    </row>
    <row r="21" spans="2:3" ht="15.75" thickBot="1"/>
    <row r="22" spans="2:3">
      <c r="B22" s="76" t="s">
        <v>119</v>
      </c>
      <c r="C22" s="80">
        <v>208</v>
      </c>
    </row>
    <row r="23" spans="2:3">
      <c r="B23" s="77" t="s">
        <v>130</v>
      </c>
      <c r="C23" s="81">
        <v>229</v>
      </c>
    </row>
    <row r="24" spans="2:3">
      <c r="B24" s="77" t="s">
        <v>120</v>
      </c>
      <c r="C24" s="81"/>
    </row>
    <row r="25" spans="2:3" ht="15.75" thickBot="1">
      <c r="B25" s="78" t="s">
        <v>128</v>
      </c>
      <c r="C25" s="82"/>
    </row>
    <row r="26" spans="2:3">
      <c r="C26" s="7">
        <f>SUM(C22:C25)</f>
        <v>437</v>
      </c>
    </row>
    <row r="38" spans="1:11" ht="33.75" customHeight="1"/>
    <row r="39" spans="1:11" ht="5.25" customHeight="1"/>
    <row r="40" spans="1:11" hidden="1"/>
    <row r="41" spans="1:11" hidden="1"/>
    <row r="44" spans="1:11">
      <c r="A44" s="360" t="s">
        <v>142</v>
      </c>
      <c r="B44" s="360"/>
      <c r="C44" s="360"/>
      <c r="D44" s="360"/>
      <c r="E44" s="360"/>
      <c r="F44" s="360"/>
      <c r="G44" s="360"/>
      <c r="H44" s="360"/>
    </row>
    <row r="45" spans="1:11">
      <c r="A45" s="360"/>
      <c r="B45" s="360"/>
      <c r="C45" s="360"/>
      <c r="D45" s="360"/>
      <c r="E45" s="360"/>
      <c r="F45" s="360"/>
      <c r="G45" s="360"/>
      <c r="H45" s="360"/>
    </row>
    <row r="46" spans="1:11">
      <c r="A46" s="360"/>
      <c r="B46" s="360"/>
      <c r="C46" s="360"/>
      <c r="D46" s="360"/>
      <c r="E46" s="360"/>
      <c r="F46" s="360"/>
      <c r="G46" s="360"/>
      <c r="H46" s="360"/>
    </row>
    <row r="48" spans="1:11" ht="15" customHeight="1">
      <c r="C48" s="259"/>
      <c r="D48" s="259"/>
      <c r="E48" s="259"/>
      <c r="F48" s="259"/>
      <c r="G48" s="259"/>
      <c r="H48" s="259"/>
      <c r="I48" s="259"/>
      <c r="J48" s="259"/>
      <c r="K48" s="259"/>
    </row>
    <row r="49" spans="2:11" ht="15" customHeight="1">
      <c r="C49" s="259"/>
      <c r="D49" s="259"/>
      <c r="E49" s="259"/>
      <c r="F49" s="259"/>
      <c r="G49" s="259"/>
      <c r="H49" s="259"/>
      <c r="I49" s="259"/>
      <c r="J49" s="259"/>
      <c r="K49" s="259"/>
    </row>
    <row r="50" spans="2:11" ht="15" customHeight="1">
      <c r="C50" s="259"/>
      <c r="D50" s="259"/>
      <c r="E50" s="259"/>
      <c r="F50" s="259"/>
      <c r="G50" s="259"/>
      <c r="H50" s="259"/>
      <c r="I50" s="259"/>
      <c r="J50" s="259"/>
      <c r="K50" s="259"/>
    </row>
    <row r="52" spans="2:11" ht="15.75" thickBot="1"/>
    <row r="53" spans="2:11" ht="18.75" thickBot="1">
      <c r="C53" s="211" t="s">
        <v>162</v>
      </c>
      <c r="F53" s="361" t="s">
        <v>181</v>
      </c>
      <c r="G53" s="362"/>
      <c r="H53" s="363"/>
    </row>
    <row r="54" spans="2:11" ht="15.75" thickBot="1"/>
    <row r="55" spans="2:11" ht="18">
      <c r="B55" s="213" t="s">
        <v>143</v>
      </c>
      <c r="C55" s="214">
        <v>382</v>
      </c>
      <c r="F55" s="329" t="s">
        <v>182</v>
      </c>
      <c r="G55" s="330"/>
      <c r="H55" s="326">
        <v>16</v>
      </c>
    </row>
    <row r="56" spans="2:11" ht="18">
      <c r="B56" s="215"/>
      <c r="C56" s="216"/>
      <c r="F56" s="331" t="s">
        <v>15</v>
      </c>
      <c r="G56" s="332"/>
      <c r="H56" s="327">
        <v>2</v>
      </c>
    </row>
    <row r="57" spans="2:11" ht="18.75" thickBot="1">
      <c r="B57" s="215" t="s">
        <v>144</v>
      </c>
      <c r="C57" s="216">
        <v>266</v>
      </c>
      <c r="F57" s="333"/>
      <c r="G57" s="334"/>
      <c r="H57" s="328"/>
    </row>
    <row r="58" spans="2:11" ht="18">
      <c r="B58" s="215"/>
      <c r="C58" s="216"/>
    </row>
    <row r="59" spans="2:11" ht="18.75" thickBot="1">
      <c r="B59" s="217" t="s">
        <v>145</v>
      </c>
      <c r="C59" s="218">
        <v>37</v>
      </c>
    </row>
    <row r="60" spans="2:11" ht="18">
      <c r="B60" s="211"/>
      <c r="C60" s="211"/>
    </row>
    <row r="61" spans="2:11">
      <c r="B61" s="341" t="s">
        <v>95</v>
      </c>
      <c r="C61" s="341"/>
      <c r="D61" s="341"/>
      <c r="E61" s="341"/>
      <c r="F61" s="341"/>
      <c r="G61" s="341"/>
      <c r="H61" s="341"/>
      <c r="I61" s="341"/>
    </row>
    <row r="62" spans="2:11" ht="12.75" customHeight="1">
      <c r="B62" s="341"/>
      <c r="C62" s="341"/>
      <c r="D62" s="341"/>
      <c r="E62" s="341"/>
      <c r="F62" s="341"/>
      <c r="G62" s="341"/>
      <c r="H62" s="341"/>
      <c r="I62" s="341"/>
      <c r="J62" s="259"/>
      <c r="K62" s="259"/>
    </row>
    <row r="63" spans="2:11" ht="15" hidden="1" customHeight="1">
      <c r="C63" s="259"/>
      <c r="D63" s="259"/>
      <c r="E63" s="259"/>
      <c r="F63" s="259"/>
      <c r="G63" s="259"/>
      <c r="H63" s="259"/>
      <c r="I63" s="259"/>
      <c r="J63" s="259"/>
      <c r="K63" s="259"/>
    </row>
    <row r="64" spans="2:11" ht="18">
      <c r="C64" s="220" t="s">
        <v>162</v>
      </c>
    </row>
    <row r="65" spans="2:3" ht="2.25" customHeight="1"/>
    <row r="66" spans="2:3" ht="18">
      <c r="B66" s="219" t="s">
        <v>95</v>
      </c>
      <c r="C66" s="212">
        <v>59</v>
      </c>
    </row>
    <row r="67" spans="2:3" ht="18">
      <c r="B67" s="219"/>
      <c r="C67" s="212"/>
    </row>
    <row r="68" spans="2:3" ht="18">
      <c r="B68" s="219" t="s">
        <v>146</v>
      </c>
      <c r="C68" s="212">
        <v>0</v>
      </c>
    </row>
    <row r="69" spans="2:3" ht="18">
      <c r="B69" s="219"/>
      <c r="C69" s="212"/>
    </row>
    <row r="70" spans="2:3" ht="18">
      <c r="B70" s="219" t="s">
        <v>147</v>
      </c>
      <c r="C70" s="212">
        <v>23</v>
      </c>
    </row>
    <row r="71" spans="2:3" ht="18">
      <c r="B71" s="219"/>
      <c r="C71" s="212"/>
    </row>
    <row r="72" spans="2:3" ht="18">
      <c r="B72" s="219" t="s">
        <v>148</v>
      </c>
      <c r="C72" s="212">
        <v>2</v>
      </c>
    </row>
    <row r="73" spans="2:3" ht="18">
      <c r="B73" s="219"/>
      <c r="C73" s="212"/>
    </row>
    <row r="74" spans="2:3" ht="18">
      <c r="B74" s="219" t="s">
        <v>143</v>
      </c>
      <c r="C74" s="212">
        <v>12</v>
      </c>
    </row>
    <row r="75" spans="2:3" ht="18">
      <c r="B75" s="219"/>
      <c r="C75" s="212"/>
    </row>
    <row r="76" spans="2:3" ht="18">
      <c r="B76" s="219" t="s">
        <v>144</v>
      </c>
      <c r="C76" s="212">
        <v>13</v>
      </c>
    </row>
    <row r="77" spans="2:3" ht="18">
      <c r="B77" s="219"/>
      <c r="C77" s="212"/>
    </row>
    <row r="78" spans="2:3" ht="18">
      <c r="B78" s="219" t="s">
        <v>145</v>
      </c>
      <c r="C78" s="212">
        <v>34</v>
      </c>
    </row>
    <row r="79" spans="2:3" ht="18">
      <c r="B79" s="219"/>
      <c r="C79" s="212"/>
    </row>
  </sheetData>
  <mergeCells count="4">
    <mergeCell ref="A44:H46"/>
    <mergeCell ref="B4:K5"/>
    <mergeCell ref="B61:I62"/>
    <mergeCell ref="F53:H53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2024-03-08T01:25:31Z</cp:lastPrinted>
  <dcterms:created xsi:type="dcterms:W3CDTF">2014-01-30T18:25:03Z</dcterms:created>
  <dcterms:modified xsi:type="dcterms:W3CDTF">2024-03-08T01:28:09Z</dcterms:modified>
</cp:coreProperties>
</file>